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Y:\DAM\1. Procedures_DAM\Moy Gnx\Dératisation 2026\1. Passation\3. DCE\1-Docs modifiables\Lot 1\"/>
    </mc:Choice>
  </mc:AlternateContent>
  <xr:revisionPtr revIDLastSave="0" documentId="13_ncr:1_{AF65B91B-A1DC-47DC-99A0-B33E629C6C15}" xr6:coauthVersionLast="47" xr6:coauthVersionMax="47" xr10:uidLastSave="{00000000-0000-0000-0000-000000000000}"/>
  <bookViews>
    <workbookView xWindow="28680" yWindow="585" windowWidth="29040" windowHeight="16440" activeTab="5" xr2:uid="{00000000-000D-0000-FFFF-FFFF00000000}"/>
  </bookViews>
  <sheets>
    <sheet name="Page de garde" sheetId="7" r:id="rId1"/>
    <sheet name="Dératisation" sheetId="2" r:id="rId2"/>
    <sheet name="Désinsectisation" sheetId="5" r:id="rId3"/>
    <sheet name="Prix evolution" sheetId="6" r:id="rId4"/>
    <sheet name="Intervention curative" sheetId="8" r:id="rId5"/>
    <sheet name="DEIV et travaux" sheetId="9" r:id="rId6"/>
  </sheets>
  <definedNames>
    <definedName name="_xlnm._FilterDatabase" localSheetId="1" hidden="1">Dératisation!$B$5:$L$50</definedName>
    <definedName name="_xlnm._FilterDatabase" localSheetId="2" hidden="1">Désinsectisation!$B$5:$L$16</definedName>
    <definedName name="_xlnm.Print_Area" localSheetId="4">'Intervention curative'!$A$1:$F$18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54" i="2" l="1"/>
  <c r="F42" i="2"/>
  <c r="F55" i="2"/>
  <c r="F33" i="9"/>
  <c r="F32" i="9"/>
  <c r="F31" i="9"/>
  <c r="E9" i="9"/>
  <c r="E8" i="9"/>
  <c r="E7" i="9"/>
  <c r="A3" i="8"/>
  <c r="A2" i="8"/>
  <c r="A1" i="8"/>
  <c r="A2" i="9"/>
  <c r="A1" i="9"/>
  <c r="D7" i="6" l="1"/>
  <c r="D8" i="6"/>
  <c r="D6" i="6"/>
  <c r="J18" i="5"/>
  <c r="J16" i="5"/>
  <c r="J14" i="5"/>
  <c r="J13" i="5"/>
  <c r="J12" i="5"/>
  <c r="J15" i="5"/>
  <c r="J17" i="5"/>
  <c r="J6" i="2"/>
  <c r="J11" i="5"/>
  <c r="J10" i="5"/>
  <c r="L10" i="5" s="1"/>
  <c r="J9" i="5"/>
  <c r="L9" i="5" s="1"/>
  <c r="J8" i="5"/>
  <c r="J7" i="5"/>
  <c r="J6" i="5"/>
  <c r="J7" i="2"/>
  <c r="J8" i="2"/>
  <c r="J9" i="2"/>
  <c r="J10" i="2"/>
  <c r="J11" i="2"/>
  <c r="J12" i="2"/>
  <c r="J13" i="2"/>
  <c r="J14" i="2"/>
  <c r="J15" i="2"/>
  <c r="J16" i="2"/>
  <c r="J17" i="2"/>
  <c r="J18" i="2"/>
  <c r="J19" i="2"/>
  <c r="J20" i="2"/>
  <c r="J21" i="2"/>
  <c r="J22" i="2"/>
  <c r="J23" i="2"/>
  <c r="J24" i="2"/>
  <c r="L24" i="2" s="1"/>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A3" i="6"/>
  <c r="A2" i="6"/>
  <c r="A1" i="6"/>
  <c r="A3" i="5" l="1"/>
  <c r="A2" i="5"/>
  <c r="A1" i="5"/>
  <c r="A3" i="2"/>
  <c r="A2" i="2"/>
  <c r="A1" i="2"/>
  <c r="E32" i="8"/>
  <c r="E33" i="8"/>
  <c r="E34" i="8"/>
  <c r="F30" i="9"/>
  <c r="F29" i="9"/>
  <c r="F28" i="9"/>
  <c r="F25" i="9"/>
  <c r="F24" i="9"/>
  <c r="F23" i="9"/>
  <c r="F22" i="9"/>
  <c r="F21" i="9"/>
  <c r="E18" i="9"/>
  <c r="E17" i="9"/>
  <c r="E16" i="9"/>
  <c r="E15" i="9"/>
  <c r="E14" i="9"/>
  <c r="E36" i="8"/>
  <c r="E35" i="8"/>
  <c r="E31" i="8"/>
  <c r="E27" i="8"/>
  <c r="E26" i="8"/>
  <c r="E25" i="8"/>
  <c r="E24" i="8"/>
  <c r="E23" i="8"/>
  <c r="E22" i="8"/>
  <c r="E18" i="8"/>
  <c r="E17" i="8"/>
  <c r="E16" i="8"/>
  <c r="E15" i="8"/>
  <c r="E14" i="8"/>
  <c r="E13" i="8"/>
  <c r="E10" i="8"/>
  <c r="E9" i="8"/>
  <c r="E8" i="8"/>
  <c r="E7" i="8"/>
  <c r="E6" i="8"/>
  <c r="E5" i="8"/>
  <c r="L7" i="2" l="1"/>
  <c r="L8" i="2"/>
  <c r="L9" i="2"/>
  <c r="L10" i="2"/>
  <c r="L14" i="2"/>
  <c r="L15" i="2"/>
  <c r="L16" i="2"/>
  <c r="L17" i="2"/>
  <c r="L18" i="2"/>
  <c r="L28" i="2"/>
  <c r="L29" i="2"/>
  <c r="L30" i="2"/>
  <c r="L31" i="2"/>
  <c r="L32" i="2"/>
  <c r="L33" i="2"/>
  <c r="L34" i="2"/>
  <c r="L35" i="2"/>
  <c r="L36" i="2"/>
  <c r="L37" i="2"/>
  <c r="L38" i="2"/>
  <c r="L39" i="2"/>
  <c r="L40" i="2"/>
  <c r="L41" i="2"/>
  <c r="L42" i="2"/>
  <c r="L43" i="2"/>
  <c r="L44" i="2"/>
  <c r="L45" i="2"/>
  <c r="L46" i="2"/>
  <c r="L47" i="2"/>
  <c r="L51" i="2"/>
  <c r="L52" i="2"/>
  <c r="L7" i="5"/>
  <c r="L8" i="5"/>
  <c r="L11" i="5"/>
  <c r="L12" i="5"/>
  <c r="L17" i="5"/>
  <c r="L18" i="5"/>
  <c r="L13" i="5"/>
  <c r="L14" i="5"/>
  <c r="L15" i="5"/>
  <c r="L16" i="5"/>
  <c r="L6" i="5"/>
  <c r="L11" i="2"/>
  <c r="L12" i="2"/>
  <c r="L13" i="2"/>
  <c r="L19" i="2"/>
  <c r="L20" i="2"/>
  <c r="L21" i="2"/>
  <c r="L22" i="2"/>
  <c r="L23" i="2"/>
  <c r="L25" i="2"/>
  <c r="L26" i="2"/>
  <c r="L27" i="2"/>
  <c r="L53" i="2"/>
  <c r="L54" i="2"/>
  <c r="L48" i="2"/>
  <c r="L49" i="2"/>
  <c r="L50" i="2"/>
  <c r="L6" i="2"/>
  <c r="L55" i="2" l="1"/>
</calcChain>
</file>

<file path=xl/sharedStrings.xml><?xml version="1.0" encoding="utf-8"?>
<sst xmlns="http://schemas.openxmlformats.org/spreadsheetml/2006/main" count="502" uniqueCount="243">
  <si>
    <t>IPCB</t>
  </si>
  <si>
    <t>PATIO</t>
  </si>
  <si>
    <t>INSTITUT DE PSYCHOLOGIE</t>
  </si>
  <si>
    <t>INSTITUT DE BOTANIQUE</t>
  </si>
  <si>
    <t>INSTITUT DE GEOGRAPHIE</t>
  </si>
  <si>
    <t>FACULTE DE PHARMACIE</t>
  </si>
  <si>
    <t>COLLEGE DOCTORAL EUROPEEN</t>
  </si>
  <si>
    <t>ADRESSE</t>
  </si>
  <si>
    <t>18, Rue Goethe</t>
  </si>
  <si>
    <t>28, Rue Goethe</t>
  </si>
  <si>
    <t>3, Rue de l'Argonne</t>
  </si>
  <si>
    <t>1, Rue Blaise Pascal</t>
  </si>
  <si>
    <t>5, Rue René Descartes</t>
  </si>
  <si>
    <t>21, Rue René Descartes</t>
  </si>
  <si>
    <t>74, Route du Rhin</t>
  </si>
  <si>
    <t>61, Avenue de la Forêt Noire</t>
  </si>
  <si>
    <t>1, Allée d'Athènes</t>
  </si>
  <si>
    <t>46, Boulevard de la Victoire</t>
  </si>
  <si>
    <t>4, Rue Kirschleger</t>
  </si>
  <si>
    <t>22, Rue René Descartes</t>
  </si>
  <si>
    <t>ESCARPE</t>
  </si>
  <si>
    <t>11, Rue du Maréchal Juin</t>
  </si>
  <si>
    <t>Boulevard Sébastien Brant</t>
  </si>
  <si>
    <t>INSTITUT D'HEMATOLOGIE</t>
  </si>
  <si>
    <t>1, Place de l'Hôpital</t>
  </si>
  <si>
    <t>23, Rue du Loess</t>
  </si>
  <si>
    <t>INSTITUT DE PHYSIQUE BIOLOGIQUE</t>
  </si>
  <si>
    <t>BATIMENT</t>
  </si>
  <si>
    <t>DPI</t>
  </si>
  <si>
    <t>PALAIS UNIVERSITAIRE</t>
  </si>
  <si>
    <t>9, Place de l'Université</t>
  </si>
  <si>
    <t>IUT LOUIS PASTEUR</t>
  </si>
  <si>
    <t>MEDECINE BAT 1 - BAT 2</t>
  </si>
  <si>
    <t>PEGE</t>
  </si>
  <si>
    <t>10, 12, 14 et 16 Rue Goethe</t>
  </si>
  <si>
    <t>MEDECINE BAT 3</t>
  </si>
  <si>
    <t>IRM PHYSIQUE BIOLOGIQUE</t>
  </si>
  <si>
    <t>MAISON ARCONATI-VISCONTI</t>
  </si>
  <si>
    <t>EXTENSION VIROLOGIE</t>
  </si>
  <si>
    <t>INSTITUT D'ANATOMIE</t>
  </si>
  <si>
    <t>FACULTE DE DROIT</t>
  </si>
  <si>
    <t>38, Boulevard d'Anvers</t>
  </si>
  <si>
    <t>3, Rue Koeberlé</t>
  </si>
  <si>
    <t>1, Place d'Athènes</t>
  </si>
  <si>
    <t>ECPM</t>
  </si>
  <si>
    <t>COMMUNE</t>
  </si>
  <si>
    <t>POLE API - BAT D ESBS</t>
  </si>
  <si>
    <t>43, Rue Goethe</t>
  </si>
  <si>
    <t>IRMA</t>
  </si>
  <si>
    <t>FACULTE DE CHIMIE</t>
  </si>
  <si>
    <t xml:space="preserve">INSTITUT BACTERIOLOGIE VIROLOGIE PARASITOLOGIE </t>
  </si>
  <si>
    <t>CRBS</t>
  </si>
  <si>
    <t>10, Rue du Général Zimmer</t>
  </si>
  <si>
    <t>PORTIQUE</t>
  </si>
  <si>
    <t>14, Rue René Descartes</t>
  </si>
  <si>
    <t>47, Avenue de la Forêt Noire</t>
  </si>
  <si>
    <t>ENSEMBLE SAINT-GEORGES</t>
  </si>
  <si>
    <t>OBSERVATOIRE ASTRONOMIQUE</t>
  </si>
  <si>
    <t>11, Rue de l'Université</t>
  </si>
  <si>
    <t>EASE</t>
  </si>
  <si>
    <t>80, Route du Rhin</t>
  </si>
  <si>
    <t>1, Rue Eugène Boeckel</t>
  </si>
  <si>
    <t>21, Rue du Maréchal Lefebvre</t>
  </si>
  <si>
    <t>MISHA</t>
  </si>
  <si>
    <t>PANGLOSS</t>
  </si>
  <si>
    <t>PRESIDENCE</t>
  </si>
  <si>
    <t>ATRIUM</t>
  </si>
  <si>
    <t>LE BEL</t>
  </si>
  <si>
    <t>STUDIUM</t>
  </si>
  <si>
    <t>ALINEA</t>
  </si>
  <si>
    <t>5 allée du Général Rouvillois</t>
  </si>
  <si>
    <t>22A, Rue René Descartes</t>
  </si>
  <si>
    <t>16, Rue René Descartes</t>
  </si>
  <si>
    <t>4, Rue Blaise Pascal</t>
  </si>
  <si>
    <t>2, Rue Blaise Pascal</t>
  </si>
  <si>
    <t>MEDECINE FORUM</t>
  </si>
  <si>
    <t>DENTAIRE</t>
  </si>
  <si>
    <t>CARDO</t>
  </si>
  <si>
    <t>Campus</t>
  </si>
  <si>
    <t>Esplanade</t>
  </si>
  <si>
    <t>Fôret-Noire</t>
  </si>
  <si>
    <t>Historique</t>
  </si>
  <si>
    <t>Illkirch</t>
  </si>
  <si>
    <t>Médecine</t>
  </si>
  <si>
    <t>Cronenbourg</t>
  </si>
  <si>
    <t>Meinau</t>
  </si>
  <si>
    <t>Taux de TVA
(en %)</t>
  </si>
  <si>
    <t>Montant annuel total
(en € TTC)</t>
  </si>
  <si>
    <t>Montant annuel dératisation
(en € HT)</t>
  </si>
  <si>
    <t>SFC/RESTAURANT MEINAU</t>
  </si>
  <si>
    <t>Institut d'hygiène</t>
  </si>
  <si>
    <t>Strasbourg</t>
  </si>
  <si>
    <t>Illkirch-Graffenstaden</t>
  </si>
  <si>
    <t>Schiltigheim</t>
  </si>
  <si>
    <t>8 Rue Ste Elisabeth</t>
  </si>
  <si>
    <t>7 Rue de l'Écarlate</t>
  </si>
  <si>
    <t>1 Pl. de l'Hôpital</t>
  </si>
  <si>
    <t>4 Rue René Descartes</t>
  </si>
  <si>
    <r>
      <t>Montant annuel désinsectisation</t>
    </r>
    <r>
      <rPr>
        <b/>
        <sz val="12"/>
        <rFont val="Unistra A"/>
      </rPr>
      <t xml:space="preserve">
(en € HT)</t>
    </r>
  </si>
  <si>
    <t>Locals techniques/ Chaufferie + Cafétéria + Salle à manger + Amicale ADEM</t>
  </si>
  <si>
    <t xml:space="preserve">Couloir animalerie + Local stockage nourriture animalerie + Locaux techniques + Local poubelle </t>
  </si>
  <si>
    <t>Ensemble des locaux techniques du rdc et 1er étage. Amphithéatre et zones techniques adjacentes. Cafétéria et zones distributeurs</t>
  </si>
  <si>
    <t>Cafétéria +Espace exterieur (boule)</t>
  </si>
  <si>
    <t>Local poubelle exterieur + Espaces vert exterieurs (arrière + jouxtant local poubel)</t>
  </si>
  <si>
    <t>Cafétéria + Local poubelle</t>
  </si>
  <si>
    <t>Accueil + Cuisine au 1er étage</t>
  </si>
  <si>
    <t>Cafeteria + 2eme étage : Salle AT1 et 5 + Local technique + Logement agent</t>
  </si>
  <si>
    <t>Vide sanitaire + Local poubelle + RDC Accueil Zone distributeurs + Bur. Agence comptable 3eme etage + exterieurs côté logement agent</t>
  </si>
  <si>
    <t>Cafétéria + Cuisine + Zone distributeurs</t>
  </si>
  <si>
    <t>Locaux techniques + Salles de pauses (Personnel + Etudiants)+ Salles de travail Bibliothèque</t>
  </si>
  <si>
    <t>Cour intérieure</t>
  </si>
  <si>
    <t>Zones pauses distributeurs</t>
  </si>
  <si>
    <t>Local poubelle + Espaces exterieurs</t>
  </si>
  <si>
    <t>Zones de pauses/Distributeurs</t>
  </si>
  <si>
    <t>ESPACES EXTERIEURS Arrières et tout autour du batiment et sous dalles parvis</t>
  </si>
  <si>
    <t>Caféterias zones distributeurs de boissons + Amicales PEGE + EM . Bureaux 1er etages Direction inclus+Locaux techniques + Bureau équipe Sécurité</t>
  </si>
  <si>
    <t>Sous-sol locaux techniques + Cafétéria amicale</t>
  </si>
  <si>
    <t xml:space="preserve">Cuisine, sous sol maison du jardin </t>
  </si>
  <si>
    <t>sous-sol + logement + étages+Cuisine+salle de pause</t>
  </si>
  <si>
    <t>Batiment principal : Sous-sol, RDC, zones de convivialité personnel, Pavillon Ribot : sous sol, cafétéria, réserve</t>
  </si>
  <si>
    <t>Composteur, amicale, zone distributeur, musée,locaux serveurs, tgbt</t>
  </si>
  <si>
    <t>sous-sol</t>
  </si>
  <si>
    <t>Sous sol + RDC Amicale étudiants</t>
  </si>
  <si>
    <t>Sous sol incluant le couloir</t>
  </si>
  <si>
    <t>animalerie et la réserve de stockage des aliments</t>
  </si>
  <si>
    <t xml:space="preserve">10 pièces de l'animalerie en plus du couloir </t>
  </si>
  <si>
    <t xml:space="preserve">Virologie :Sous sol + CTA + ANIMALERIE = Refectoire au 3eme etage + accès terrasse  DIE Chaudière de décontamination </t>
  </si>
  <si>
    <t>sous-sol + locaux techniques + zones machines à café</t>
  </si>
  <si>
    <t xml:space="preserve">Espaces exterieurs intégrant zone poubelle Local poubelle exterieur </t>
  </si>
  <si>
    <t>sous-sol, cafeteria, locaux amicale étudiants, zones détentes du personnel</t>
  </si>
  <si>
    <t>Square exterieur + Espace convival entrée principale+ hall d&amp;apos;entrée rdc et amphitheatre</t>
  </si>
  <si>
    <t>Iso + zone accueil et distributeurs +zone de pause à l&amp;apos;étage</t>
  </si>
  <si>
    <t>Zones de convivialités/Distributeurs</t>
  </si>
  <si>
    <t>Avec traçabilité pour restaurant
Cave et cages d'escalier secondaires + Salle congrès, Salle 118, 2 salles de pause à l'étage, logement agent,</t>
  </si>
  <si>
    <t>IUT Robert Schuman</t>
  </si>
  <si>
    <t>72 route du Rhin</t>
  </si>
  <si>
    <t>Maison du personnels</t>
  </si>
  <si>
    <t>9 Rue Pierre Montet</t>
  </si>
  <si>
    <t>Présence de souris dans les faux plafonds notamment.</t>
  </si>
  <si>
    <t xml:space="preserve">6, rue de Palerme </t>
  </si>
  <si>
    <t>Cuisines, sanitaires</t>
  </si>
  <si>
    <t>Batiment princiaple et batiment informatique : Tous les locaux techniques, agora, espaces de convivialités, cuisines…</t>
  </si>
  <si>
    <t>Service de santé étudiante (SSE) et service de santé au travail (SST)</t>
  </si>
  <si>
    <t>Nombre de dispositifs</t>
  </si>
  <si>
    <t>N/A</t>
  </si>
  <si>
    <t>Espaces extérieurs du campus de l'Esplanade (Intégrant NEURO EXT)</t>
  </si>
  <si>
    <t>Nombre de passages annuel dératisation</t>
  </si>
  <si>
    <t>Nombre de passages annuel désinsectisation</t>
  </si>
  <si>
    <t>Montant annuel désinsectisation
(en € TTC)</t>
  </si>
  <si>
    <t>Prestations de lutte contre les nuisibles</t>
  </si>
  <si>
    <t>Lot 1 : Suivi préventif et traitement curatif des bâtiments de l’Université de Strasbourg</t>
  </si>
  <si>
    <t>Page de garde</t>
  </si>
  <si>
    <t>Onglet</t>
  </si>
  <si>
    <t>DPGF_Dératisation lot 1</t>
  </si>
  <si>
    <t>DPGF_Désinsectisation lot 1</t>
  </si>
  <si>
    <t>DPGF_Prix pour ajout ou retrait de postes</t>
  </si>
  <si>
    <t>BPU_Prestations curatives</t>
  </si>
  <si>
    <t>Dératisation de locaux intérieurs</t>
  </si>
  <si>
    <t>Unité</t>
  </si>
  <si>
    <t>Prix unitaire
(en € HT)</t>
  </si>
  <si>
    <t>Prix unitaire TTC (en €) par
heure d'intervention</t>
  </si>
  <si>
    <t>Entre 1 et 10 postes</t>
  </si>
  <si>
    <t>par poste</t>
  </si>
  <si>
    <t>Entre 11 et 20 postes</t>
  </si>
  <si>
    <t>Entre 21 et 30 postes</t>
  </si>
  <si>
    <t>Entre 31 et 40 postes</t>
  </si>
  <si>
    <t>Entre 41 et 50 postes</t>
  </si>
  <si>
    <t>Plus de 50 postes</t>
  </si>
  <si>
    <t>Dératisation de locaux extérieurs</t>
  </si>
  <si>
    <t>Désinsectisation de locaux intérieurs</t>
  </si>
  <si>
    <t>Entre 1 et 50 m²</t>
  </si>
  <si>
    <t>Entre 51 et 100 m²</t>
  </si>
  <si>
    <t>Entre 501 et 1000 m²</t>
  </si>
  <si>
    <t>Plus de 1 000 m²</t>
  </si>
  <si>
    <t>Travaux d'échancéité</t>
  </si>
  <si>
    <t>Sécurisation d'ouvertures par rebouchage</t>
  </si>
  <si>
    <t xml:space="preserve">Prix unitaire (en € TTC) </t>
  </si>
  <si>
    <t>inférieure à 5cm de diamètre</t>
  </si>
  <si>
    <t>ouverture</t>
  </si>
  <si>
    <t>6cm à 10cm de diamètre</t>
  </si>
  <si>
    <t>11cm à 20cm de diamètre</t>
  </si>
  <si>
    <t>21cm à 30cm de diamètre</t>
  </si>
  <si>
    <t>supérieure à 30cm de diamètre</t>
  </si>
  <si>
    <t>Fourniture et pose de bas de porte</t>
  </si>
  <si>
    <t>Bas de porte plastique</t>
  </si>
  <si>
    <t>mètre (m)</t>
  </si>
  <si>
    <t>Bas de porte métallique</t>
  </si>
  <si>
    <t>Fourniture et pose de grilles</t>
  </si>
  <si>
    <t>Mailles métalliques anti-rat</t>
  </si>
  <si>
    <t>mètre carré (m²)</t>
  </si>
  <si>
    <t>Durée de garantie</t>
  </si>
  <si>
    <t xml:space="preserve">Mailles métalliques anti-souris </t>
  </si>
  <si>
    <t xml:space="preserve">Mailles métalliques anti-insecte </t>
  </si>
  <si>
    <t>Objet</t>
  </si>
  <si>
    <t>BPU_DQE</t>
  </si>
  <si>
    <t>Cadre de réponse financier (CRF)</t>
  </si>
  <si>
    <t>BPU_Prestations complémentaires (DEIV et travaux)</t>
  </si>
  <si>
    <t>NB : Le candidat doit indiquer ses prix en euro HT, jusqu'à 2 décimales au maximum.</t>
  </si>
  <si>
    <t>NB : Le candidat doit remplir l'ensemble des cellules en jaune clair. En cas d'incomplétude, son offre sera rejettée.</t>
  </si>
  <si>
    <t>Entre 101 et 200 m²</t>
  </si>
  <si>
    <t>Entre 201 et 500 m²</t>
  </si>
  <si>
    <t>forfait</t>
  </si>
  <si>
    <t>NB : Les espaces d'un même campus sont comptabilisés ensemble. Par exemple, il est nécessaire de traiter le jardin intérieur (150m2) et l'espace devant le bâtiment (120m2), le forfait applicable est  celui correspondant à la surface totale à traiter (270m2).</t>
  </si>
  <si>
    <t>Entre 1 et 100 m²</t>
  </si>
  <si>
    <t>Entre 1001 et 2000 m²</t>
  </si>
  <si>
    <t>Plus de 2 000 m²</t>
  </si>
  <si>
    <t>Désinsectisation d'espaces extérieurs</t>
  </si>
  <si>
    <t>NB : Les locaux d'un même campus sont comptabilisés ensemble. Par exemple, il est nécessaire de traiter 4 locaux (25 m² + 30m² + 50m² + 10m²) dans 3 bâtiments voisins. Le forfait applicable est  celui correspondant à la surface totale à traiter (115m²).</t>
  </si>
  <si>
    <t>Prix unitaire TTC
(en €)</t>
  </si>
  <si>
    <t>N°</t>
  </si>
  <si>
    <t>Bacteriologie /Parasitologie : Sous sol + Locaux techniques + Laverie + Cour local poubelle</t>
  </si>
  <si>
    <t>MANUFACTURE DE TABAC</t>
  </si>
  <si>
    <t>7 Rue de la Krutenau</t>
  </si>
  <si>
    <t>Esplanade/Krutenau</t>
  </si>
  <si>
    <t>Maintenance 13 DEIV</t>
  </si>
  <si>
    <t>Prix par poste et par passage</t>
  </si>
  <si>
    <t>Maintenance 1 DEIV</t>
  </si>
  <si>
    <t>Prix HT</t>
  </si>
  <si>
    <t>Prix TTC</t>
  </si>
  <si>
    <t>Prix pour l'ajout ou le retrait d'un poste de lutte préventive de dératisation (prix par poste et par passage)</t>
  </si>
  <si>
    <t>Prix pour l'ajout ou le retrait d'un poste de lutte préventive de désinsectisation (prix par poste et par passage)</t>
  </si>
  <si>
    <t>Prix pour l'ajout ou le retrait d'une maintenance annuelle pour un DEIV  (prix par DEIV et par maintenance annuelle)</t>
  </si>
  <si>
    <t>Précisions éventuelles sur les zones "à risque"</t>
  </si>
  <si>
    <t>Afin d'adapter le protocol préventif en fonction de l'évolution des besoins, le candidat doit indiquer le prix pour l'ajout d'un poste. Pour rappel, le nombre de sites, les fréquences annuelles et le nombre de postes notamment peuvent être revus à la ghausse comme à la baisse. En cas de modification en cours d'année, la facturation sera ajustée en fonction au prorata des ajouts et/ou des retraits. Ces prix doivent êytre cohérents avec les prix renseignés dans les DPGF.</t>
  </si>
  <si>
    <t>Fourniture et installation de destructeurs d'insectes volants (DEIV)</t>
  </si>
  <si>
    <t>DEIV adapté à un local de 50 m²</t>
  </si>
  <si>
    <t>DEIV adapté à un local de 100 m²</t>
  </si>
  <si>
    <t>DEIV adapté à un local de 150 m²</t>
  </si>
  <si>
    <t>Capacité</t>
  </si>
  <si>
    <t>Pièce</t>
  </si>
  <si>
    <t>2 ans</t>
  </si>
  <si>
    <t>3 ans</t>
  </si>
  <si>
    <t>NB : Le candidat peut proposer une garantie supplémentaire, le cas échéant, il est invité à également le préciser à la question 2 de son CRT.</t>
  </si>
  <si>
    <t>5 ans</t>
  </si>
  <si>
    <t>(précisez)</t>
  </si>
  <si>
    <t>Bas de porte autre</t>
  </si>
  <si>
    <t>Mailles/filets autre</t>
  </si>
  <si>
    <t>RDC: LOGISITIQUE ET MAINTENANCE / ATELIER SOUDURE / ATELIER MECANIQUE / HALE RECHERCHE TECHNOLOGIQUE /
CAFETERIA / HALL / SOUS STATION/ STOCKAGE /
SOUS SOL : LOCAUX TECHNIQUE / BAIE INFORMATIQUE / LOCAL COMPRESSEUR / ARCHIVE
LOCAL AMICAL MEZZANINE 5X / AMPHITHÉÂTRE EAU ET TERRE</t>
  </si>
  <si>
    <t>A noter : Les sites en bleu nécessitent également un suivi préventif pour la désinsectisation (voir feuille suivante).</t>
  </si>
  <si>
    <t>A noter : Les sites en bleu nécessitent également un suivi préventif pour la dératisation (voir feuille précédente).</t>
  </si>
  <si>
    <r>
      <t>Surface Hors Oeuvre Nette (RDC, en m</t>
    </r>
    <r>
      <rPr>
        <b/>
        <vertAlign val="superscript"/>
        <sz val="12"/>
        <rFont val="Unistra A"/>
      </rPr>
      <t>2</t>
    </r>
    <r>
      <rPr>
        <b/>
        <sz val="12"/>
        <rFont val="Unistra A"/>
      </rPr>
      <t>)</t>
    </r>
  </si>
  <si>
    <t>Math-EOST</t>
  </si>
  <si>
    <t>Villa Benecke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</si>
</sst>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 #,##0.00\ [$€]_-;_-* &quot;-&quot;??\ [$€]_-;_-@_-"/>
    <numFmt numFmtId="165" formatCode="#,##0.00\ &quot;€&quot;"/>
    <numFmt numFmtId="166" formatCode="#,##0.000\ &quot;€&quot;"/>
    <numFmt numFmtId="167" formatCode="_-* #,##0.00\ [$€-40C]_-;\-* #,##0.00\ [$€-40C]_-;_-* &quot;-&quot;??\ [$€-40C]_-;_-@_-"/>
  </numFmts>
  <fonts count="20" x14ac:knownFonts="1">
    <font>
      <sz val="10"/>
      <name val="Arial"/>
    </font>
    <font>
      <sz val="10"/>
      <name val="Arial"/>
      <family val="2"/>
    </font>
    <font>
      <sz val="10"/>
      <name val="Arial"/>
      <family val="2"/>
    </font>
    <font>
      <sz val="10"/>
      <name val="Arial"/>
      <family val="2"/>
    </font>
    <font>
      <b/>
      <u/>
      <sz val="12"/>
      <name val="Unistra A"/>
    </font>
    <font>
      <b/>
      <sz val="12"/>
      <name val="Unistra A"/>
    </font>
    <font>
      <sz val="12"/>
      <name val="Unistra A"/>
    </font>
    <font>
      <b/>
      <sz val="16"/>
      <name val="Unistra A"/>
    </font>
    <font>
      <sz val="12"/>
      <color rgb="FFFF0000"/>
      <name val="Unistra A"/>
    </font>
    <font>
      <sz val="10"/>
      <name val="Arial"/>
      <family val="2"/>
    </font>
    <font>
      <b/>
      <i/>
      <sz val="12"/>
      <name val="Unistra A"/>
    </font>
    <font>
      <i/>
      <sz val="12"/>
      <color rgb="FFFF0000"/>
      <name val="Unistra A"/>
    </font>
    <font>
      <sz val="8"/>
      <name val="Arial"/>
      <family val="2"/>
    </font>
    <font>
      <sz val="16"/>
      <name val="Unistra A"/>
    </font>
    <font>
      <b/>
      <i/>
      <sz val="16"/>
      <name val="Unistra A"/>
    </font>
    <font>
      <i/>
      <sz val="16"/>
      <name val="Unistra A"/>
    </font>
    <font>
      <i/>
      <sz val="16"/>
      <color rgb="FF0070C0"/>
      <name val="Unistra A"/>
    </font>
    <font>
      <sz val="8"/>
      <name val="Arial"/>
      <family val="2"/>
    </font>
    <font>
      <i/>
      <sz val="12"/>
      <name val="Unistra A"/>
    </font>
    <font>
      <b/>
      <vertAlign val="superscript"/>
      <sz val="12"/>
      <name val="Unistra A"/>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44"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cellStyleXfs>
  <cellXfs count="138">
    <xf numFmtId="0" fontId="0" fillId="0" borderId="0" xfId="0"/>
    <xf numFmtId="0" fontId="6" fillId="0" borderId="0" xfId="0" applyFont="1"/>
    <xf numFmtId="4" fontId="6" fillId="0" borderId="0" xfId="0" applyNumberFormat="1" applyFont="1" applyAlignment="1">
      <alignment wrapText="1"/>
    </xf>
    <xf numFmtId="4" fontId="6" fillId="0" borderId="0" xfId="0" applyNumberFormat="1" applyFont="1" applyAlignment="1">
      <alignment horizontal="center" vertical="center" wrapText="1"/>
    </xf>
    <xf numFmtId="0" fontId="6" fillId="0" borderId="0" xfId="0" applyFont="1" applyAlignment="1">
      <alignment wrapText="1"/>
    </xf>
    <xf numFmtId="0" fontId="6" fillId="2" borderId="0" xfId="0" applyFont="1" applyFill="1"/>
    <xf numFmtId="0" fontId="6" fillId="2" borderId="0" xfId="0" applyFont="1" applyFill="1" applyAlignment="1">
      <alignment horizontal="left" wrapText="1"/>
    </xf>
    <xf numFmtId="0" fontId="6" fillId="0" borderId="0" xfId="0" applyFont="1" applyAlignment="1">
      <alignment vertical="center"/>
    </xf>
    <xf numFmtId="0" fontId="6" fillId="0" borderId="0" xfId="0" applyFont="1" applyAlignment="1">
      <alignment horizontal="center" vertical="center"/>
    </xf>
    <xf numFmtId="9" fontId="6" fillId="0" borderId="1" xfId="4"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 fontId="6"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5" fillId="3" borderId="1" xfId="2" applyNumberFormat="1"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4" fontId="5" fillId="3"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0" xfId="0" applyFont="1" applyFill="1"/>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5" fillId="3" borderId="1" xfId="0" applyFont="1" applyFill="1" applyBorder="1" applyAlignment="1">
      <alignment horizontal="center" vertical="center"/>
    </xf>
    <xf numFmtId="9" fontId="6" fillId="0" borderId="1" xfId="5" applyFont="1" applyFill="1" applyBorder="1" applyAlignment="1">
      <alignment horizontal="center" vertical="center"/>
    </xf>
    <xf numFmtId="0" fontId="1" fillId="0" borderId="0" xfId="0" applyFont="1"/>
    <xf numFmtId="165" fontId="6" fillId="0" borderId="1" xfId="0" applyNumberFormat="1" applyFont="1" applyBorder="1" applyAlignment="1">
      <alignment horizontal="center" vertical="center" wrapText="1"/>
    </xf>
    <xf numFmtId="0" fontId="0" fillId="6" borderId="1" xfId="0" applyFill="1" applyBorder="1"/>
    <xf numFmtId="0" fontId="0" fillId="6" borderId="1" xfId="0" applyFill="1" applyBorder="1" applyAlignment="1">
      <alignment horizontal="center"/>
    </xf>
    <xf numFmtId="0" fontId="6" fillId="7" borderId="1" xfId="0" applyFont="1" applyFill="1" applyBorder="1" applyAlignment="1">
      <alignment horizontal="center" vertical="center"/>
    </xf>
    <xf numFmtId="0" fontId="6" fillId="7" borderId="1" xfId="0" applyFont="1" applyFill="1" applyBorder="1" applyAlignment="1">
      <alignment horizontal="left" vertical="center"/>
    </xf>
    <xf numFmtId="0" fontId="6" fillId="7" borderId="1" xfId="0" applyFont="1" applyFill="1" applyBorder="1" applyAlignment="1">
      <alignment horizontal="center" vertical="center" wrapText="1"/>
    </xf>
    <xf numFmtId="165" fontId="5" fillId="0" borderId="1" xfId="0"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167" fontId="6" fillId="0" borderId="1" xfId="3" applyNumberFormat="1" applyFont="1" applyFill="1" applyBorder="1" applyAlignment="1">
      <alignment horizontal="center" vertical="center"/>
    </xf>
    <xf numFmtId="0" fontId="6" fillId="2" borderId="1" xfId="0" applyFont="1" applyFill="1" applyBorder="1" applyAlignment="1">
      <alignment vertical="center" wrapText="1"/>
    </xf>
    <xf numFmtId="0" fontId="0" fillId="0" borderId="0" xfId="0" applyAlignment="1">
      <alignment vertical="center"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7" fillId="0" borderId="0" xfId="0" applyFont="1" applyBorder="1" applyAlignment="1">
      <alignment vertical="center"/>
    </xf>
    <xf numFmtId="0" fontId="13" fillId="0" borderId="0" xfId="0" applyFont="1"/>
    <xf numFmtId="49" fontId="7" fillId="3" borderId="1" xfId="2" applyNumberFormat="1" applyFont="1" applyFill="1" applyBorder="1" applyAlignment="1">
      <alignment horizontal="center" vertical="center" wrapText="1"/>
    </xf>
    <xf numFmtId="4" fontId="7" fillId="3" borderId="1" xfId="0" applyNumberFormat="1" applyFont="1" applyFill="1" applyBorder="1" applyAlignment="1">
      <alignment horizontal="center" vertical="center" wrapText="1"/>
    </xf>
    <xf numFmtId="9" fontId="13" fillId="0" borderId="1" xfId="4" applyFont="1" applyFill="1" applyBorder="1" applyAlignment="1">
      <alignment horizontal="center" vertical="center" wrapText="1"/>
    </xf>
    <xf numFmtId="165" fontId="7" fillId="0" borderId="1" xfId="0" applyNumberFormat="1" applyFont="1" applyBorder="1" applyAlignment="1">
      <alignment horizontal="center" vertical="center" wrapText="1"/>
    </xf>
    <xf numFmtId="0" fontId="13" fillId="0" borderId="1" xfId="0" applyFont="1" applyBorder="1"/>
    <xf numFmtId="0" fontId="5"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14"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Border="1" applyAlignment="1">
      <alignment horizontal="left" vertical="top"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5" fillId="0" borderId="1" xfId="0" applyFont="1" applyBorder="1" applyAlignment="1" applyProtection="1">
      <alignment horizontal="center" vertical="center"/>
    </xf>
    <xf numFmtId="0" fontId="0" fillId="0" borderId="0" xfId="0" applyProtection="1"/>
    <xf numFmtId="0" fontId="10" fillId="0" borderId="1" xfId="0" applyFont="1" applyBorder="1" applyAlignment="1" applyProtection="1">
      <alignment horizontal="center" vertical="center" wrapText="1"/>
    </xf>
    <xf numFmtId="0" fontId="4" fillId="0" borderId="1" xfId="0" applyFont="1" applyBorder="1" applyAlignment="1" applyProtection="1">
      <alignment horizontal="center"/>
    </xf>
    <xf numFmtId="0" fontId="11" fillId="0" borderId="3" xfId="0" applyFont="1" applyBorder="1" applyAlignment="1" applyProtection="1">
      <alignment horizontal="left" vertical="center"/>
    </xf>
    <xf numFmtId="0" fontId="11" fillId="0" borderId="5" xfId="0" applyFont="1" applyBorder="1" applyAlignment="1" applyProtection="1">
      <alignment horizontal="left" vertical="center"/>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5" fillId="0" borderId="1"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 xfId="0" applyFont="1" applyBorder="1" applyAlignment="1" applyProtection="1">
      <alignment horizontal="left" vertical="center"/>
    </xf>
    <xf numFmtId="0" fontId="7" fillId="0" borderId="1" xfId="0" applyFont="1" applyBorder="1" applyAlignment="1" applyProtection="1">
      <alignment horizontal="center" vertical="center"/>
    </xf>
    <xf numFmtId="0" fontId="6" fillId="0" borderId="0" xfId="0" applyFont="1" applyProtection="1"/>
    <xf numFmtId="0" fontId="14"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wrapText="1"/>
    </xf>
    <xf numFmtId="0" fontId="13" fillId="0" borderId="5" xfId="0" applyFont="1" applyFill="1" applyBorder="1" applyAlignment="1" applyProtection="1">
      <alignment horizontal="left" vertical="center" wrapText="1"/>
    </xf>
    <xf numFmtId="0" fontId="5" fillId="3" borderId="1" xfId="0" applyFont="1" applyFill="1" applyBorder="1" applyAlignment="1" applyProtection="1">
      <alignment horizontal="center" vertical="center" wrapText="1"/>
    </xf>
    <xf numFmtId="49" fontId="5" fillId="3" borderId="1" xfId="0" applyNumberFormat="1" applyFont="1" applyFill="1" applyBorder="1" applyAlignment="1" applyProtection="1">
      <alignment horizontal="center" vertical="center" wrapText="1"/>
    </xf>
    <xf numFmtId="49" fontId="5" fillId="3" borderId="1" xfId="2" applyNumberFormat="1" applyFont="1" applyFill="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4" fontId="5" fillId="3" borderId="1" xfId="0" applyNumberFormat="1" applyFont="1" applyFill="1" applyBorder="1" applyAlignment="1" applyProtection="1">
      <alignment horizontal="left" vertical="center" wrapText="1"/>
    </xf>
    <xf numFmtId="0" fontId="6" fillId="0" borderId="0" xfId="0" applyFont="1" applyAlignment="1" applyProtection="1">
      <alignment wrapText="1"/>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xf>
    <xf numFmtId="1" fontId="6" fillId="0" borderId="1" xfId="0" applyNumberFormat="1" applyFont="1" applyFill="1" applyBorder="1" applyAlignment="1" applyProtection="1">
      <alignment horizontal="center" vertical="center"/>
    </xf>
    <xf numFmtId="44" fontId="6" fillId="0" borderId="1" xfId="3" applyFont="1" applyFill="1" applyBorder="1" applyAlignment="1" applyProtection="1">
      <alignment horizontal="center" vertical="center"/>
    </xf>
    <xf numFmtId="9" fontId="6" fillId="0" borderId="1" xfId="4" applyFont="1" applyFill="1" applyBorder="1" applyAlignment="1" applyProtection="1">
      <alignment horizontal="center" vertical="center" wrapText="1"/>
    </xf>
    <xf numFmtId="165" fontId="5"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44" fontId="6" fillId="0" borderId="0" xfId="0" applyNumberFormat="1" applyFont="1" applyProtection="1"/>
    <xf numFmtId="0" fontId="6" fillId="0"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xf>
    <xf numFmtId="0" fontId="6" fillId="7" borderId="1" xfId="0" applyFont="1" applyFill="1" applyBorder="1" applyAlignment="1" applyProtection="1">
      <alignment horizontal="left" vertical="center"/>
    </xf>
    <xf numFmtId="1" fontId="6" fillId="0" borderId="1" xfId="0" applyNumberFormat="1" applyFont="1" applyFill="1" applyBorder="1" applyAlignment="1" applyProtection="1">
      <alignment horizontal="center" vertical="center" wrapText="1"/>
    </xf>
    <xf numFmtId="0" fontId="6" fillId="0" borderId="0" xfId="0" applyFont="1" applyFill="1" applyProtection="1"/>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left" vertical="center" wrapText="1"/>
    </xf>
    <xf numFmtId="0" fontId="6" fillId="2" borderId="0" xfId="0" applyFont="1" applyFill="1" applyProtection="1"/>
    <xf numFmtId="0" fontId="6" fillId="2" borderId="0" xfId="0" applyFont="1" applyFill="1" applyAlignment="1" applyProtection="1">
      <alignment horizontal="left" wrapText="1"/>
    </xf>
    <xf numFmtId="0" fontId="6" fillId="0" borderId="0" xfId="0" applyFont="1" applyAlignment="1" applyProtection="1">
      <alignment horizontal="center" vertical="center"/>
    </xf>
    <xf numFmtId="0" fontId="6" fillId="0" borderId="0" xfId="0" applyFont="1" applyAlignment="1" applyProtection="1">
      <alignment vertical="center"/>
    </xf>
    <xf numFmtId="2" fontId="6" fillId="0" borderId="0" xfId="0" applyNumberFormat="1" applyFont="1" applyAlignment="1" applyProtection="1">
      <alignment horizontal="center" vertical="center"/>
    </xf>
    <xf numFmtId="165" fontId="5" fillId="0" borderId="2" xfId="0" applyNumberFormat="1" applyFont="1" applyFill="1" applyBorder="1" applyAlignment="1" applyProtection="1">
      <alignment horizontal="center" vertical="center"/>
    </xf>
    <xf numFmtId="4" fontId="6" fillId="0" borderId="0" xfId="0" applyNumberFormat="1" applyFont="1" applyAlignment="1" applyProtection="1">
      <alignment horizontal="center" vertical="center" wrapText="1"/>
    </xf>
    <xf numFmtId="4" fontId="6" fillId="0" borderId="0" xfId="0" applyNumberFormat="1" applyFont="1" applyAlignment="1" applyProtection="1">
      <alignment wrapText="1"/>
    </xf>
    <xf numFmtId="1" fontId="6" fillId="5" borderId="1" xfId="0" applyNumberFormat="1" applyFont="1" applyFill="1" applyBorder="1" applyAlignment="1" applyProtection="1">
      <alignment horizontal="center" vertical="center"/>
      <protection locked="0"/>
    </xf>
    <xf numFmtId="44" fontId="6" fillId="5" borderId="1" xfId="3" applyFont="1" applyFill="1" applyBorder="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167" fontId="6" fillId="5" borderId="1" xfId="0" applyNumberFormat="1" applyFont="1" applyFill="1" applyBorder="1" applyAlignment="1" applyProtection="1">
      <alignment horizontal="center" vertical="center"/>
      <protection locked="0"/>
    </xf>
    <xf numFmtId="1" fontId="6" fillId="5" borderId="1" xfId="0" applyNumberFormat="1"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44" fontId="13" fillId="5" borderId="1" xfId="3" applyFont="1" applyFill="1" applyBorder="1" applyAlignment="1" applyProtection="1">
      <alignment horizontal="center" vertical="center"/>
      <protection locked="0"/>
    </xf>
    <xf numFmtId="44" fontId="13" fillId="5" borderId="1" xfId="3" applyFont="1" applyFill="1" applyBorder="1" applyProtection="1">
      <protection locked="0"/>
    </xf>
    <xf numFmtId="0" fontId="7" fillId="0" borderId="1" xfId="0" applyFont="1" applyBorder="1" applyAlignment="1" applyProtection="1">
      <alignment horizontal="center" vertical="center"/>
      <protection locked="0"/>
    </xf>
    <xf numFmtId="0" fontId="7" fillId="0" borderId="0" xfId="0" applyFont="1" applyBorder="1" applyAlignment="1" applyProtection="1">
      <alignment vertical="center"/>
      <protection locked="0"/>
    </xf>
    <xf numFmtId="0" fontId="0" fillId="0" borderId="0" xfId="0" applyProtection="1">
      <protection locked="0"/>
    </xf>
    <xf numFmtId="0" fontId="14" fillId="0" borderId="1" xfId="0" applyFont="1" applyFill="1" applyBorder="1" applyAlignment="1" applyProtection="1">
      <alignment horizontal="center" vertical="center" wrapText="1"/>
      <protection locked="0"/>
    </xf>
    <xf numFmtId="0" fontId="14" fillId="0" borderId="0" xfId="0" applyFont="1" applyFill="1" applyBorder="1" applyAlignment="1" applyProtection="1">
      <alignment vertical="center" wrapText="1"/>
      <protection locked="0"/>
    </xf>
    <xf numFmtId="0" fontId="13" fillId="0"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6" fillId="0" borderId="0" xfId="0" applyFont="1" applyProtection="1">
      <protection locked="0"/>
    </xf>
    <xf numFmtId="0" fontId="6" fillId="0" borderId="1" xfId="0" applyFont="1" applyBorder="1" applyAlignment="1" applyProtection="1">
      <alignment horizontal="center" vertical="center"/>
      <protection locked="0"/>
    </xf>
    <xf numFmtId="166" fontId="6" fillId="5" borderId="1" xfId="0" applyNumberFormat="1" applyFont="1" applyFill="1" applyBorder="1" applyAlignment="1" applyProtection="1">
      <alignment horizontal="center" vertical="center"/>
      <protection locked="0"/>
    </xf>
    <xf numFmtId="9" fontId="6" fillId="0" borderId="1" xfId="5" applyFont="1" applyFill="1" applyBorder="1" applyAlignment="1" applyProtection="1">
      <alignment horizontal="center" vertical="center"/>
      <protection locked="0"/>
    </xf>
    <xf numFmtId="166" fontId="6" fillId="0" borderId="1" xfId="0" applyNumberFormat="1" applyFont="1" applyBorder="1" applyAlignment="1" applyProtection="1">
      <alignment horizontal="center" vertical="center" wrapText="1"/>
      <protection locked="0"/>
    </xf>
    <xf numFmtId="44" fontId="6" fillId="0" borderId="0" xfId="6" applyFont="1" applyFill="1" applyProtection="1">
      <protection locked="0"/>
    </xf>
    <xf numFmtId="0" fontId="1" fillId="0" borderId="0" xfId="0" applyFont="1" applyProtection="1">
      <protection locked="0"/>
    </xf>
    <xf numFmtId="0" fontId="10" fillId="3" borderId="3"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165" fontId="6" fillId="0" borderId="1" xfId="0" applyNumberFormat="1" applyFont="1" applyBorder="1" applyAlignment="1" applyProtection="1">
      <alignment horizontal="center" vertical="center" wrapText="1"/>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18" fillId="5" borderId="1" xfId="0" applyFont="1" applyFill="1" applyBorder="1" applyAlignment="1" applyProtection="1">
      <alignment horizontal="center" vertical="center"/>
      <protection locked="0"/>
    </xf>
  </cellXfs>
  <cellStyles count="7">
    <cellStyle name="Euro" xfId="1" xr:uid="{00000000-0005-0000-0000-000000000000}"/>
    <cellStyle name="Monétaire" xfId="3" builtinId="4"/>
    <cellStyle name="Monétaire 2" xfId="6" xr:uid="{5172ADB1-9E82-4373-BA6F-43D2672A5190}"/>
    <cellStyle name="Normal" xfId="0" builtinId="0"/>
    <cellStyle name="Normal 2" xfId="2" xr:uid="{00000000-0005-0000-0000-000003000000}"/>
    <cellStyle name="Pourcentage" xfId="4" builtinId="5"/>
    <cellStyle name="Pourcentage 2" xfId="5" xr:uid="{DCB2F789-6E22-49DD-8F7C-5CB7F840CC5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01D89-855C-4708-A6AA-31DDBFDC2835}">
  <dimension ref="A1:B14"/>
  <sheetViews>
    <sheetView zoomScale="130" zoomScaleNormal="130" workbookViewId="0">
      <selection activeCell="A5" sqref="A5:B5"/>
    </sheetView>
  </sheetViews>
  <sheetFormatPr baseColWidth="10" defaultRowHeight="13.2" x14ac:dyDescent="0.25"/>
  <cols>
    <col min="1" max="1" width="18" style="62" customWidth="1"/>
    <col min="2" max="2" width="72.5546875" style="62" customWidth="1"/>
    <col min="3" max="16384" width="11.5546875" style="62"/>
  </cols>
  <sheetData>
    <row r="1" spans="1:2" ht="16.2" x14ac:dyDescent="0.25">
      <c r="A1" s="61" t="s">
        <v>149</v>
      </c>
      <c r="B1" s="61"/>
    </row>
    <row r="2" spans="1:2" ht="16.2" x14ac:dyDescent="0.25">
      <c r="A2" s="63" t="s">
        <v>150</v>
      </c>
      <c r="B2" s="63"/>
    </row>
    <row r="3" spans="1:2" ht="16.2" x14ac:dyDescent="0.35">
      <c r="A3" s="64" t="s">
        <v>195</v>
      </c>
      <c r="B3" s="64"/>
    </row>
    <row r="4" spans="1:2" ht="16.2" x14ac:dyDescent="0.25">
      <c r="A4" s="65" t="s">
        <v>198</v>
      </c>
      <c r="B4" s="66"/>
    </row>
    <row r="5" spans="1:2" ht="16.2" x14ac:dyDescent="0.25">
      <c r="A5" s="65" t="s">
        <v>197</v>
      </c>
      <c r="B5" s="66"/>
    </row>
    <row r="6" spans="1:2" ht="16.2" x14ac:dyDescent="0.25">
      <c r="A6" s="67"/>
      <c r="B6" s="68"/>
    </row>
    <row r="7" spans="1:2" ht="16.2" x14ac:dyDescent="0.25">
      <c r="A7" s="69" t="s">
        <v>152</v>
      </c>
      <c r="B7" s="69" t="s">
        <v>193</v>
      </c>
    </row>
    <row r="8" spans="1:2" ht="16.2" x14ac:dyDescent="0.25">
      <c r="A8" s="70">
        <v>1</v>
      </c>
      <c r="B8" s="71" t="s">
        <v>151</v>
      </c>
    </row>
    <row r="9" spans="1:2" ht="16.2" x14ac:dyDescent="0.25">
      <c r="A9" s="70">
        <v>2</v>
      </c>
      <c r="B9" s="71" t="s">
        <v>153</v>
      </c>
    </row>
    <row r="10" spans="1:2" ht="16.2" x14ac:dyDescent="0.25">
      <c r="A10" s="70">
        <v>3</v>
      </c>
      <c r="B10" s="71" t="s">
        <v>154</v>
      </c>
    </row>
    <row r="11" spans="1:2" ht="16.2" x14ac:dyDescent="0.25">
      <c r="A11" s="70">
        <v>4</v>
      </c>
      <c r="B11" s="71" t="s">
        <v>155</v>
      </c>
    </row>
    <row r="12" spans="1:2" ht="16.2" x14ac:dyDescent="0.25">
      <c r="A12" s="70">
        <v>5</v>
      </c>
      <c r="B12" s="71" t="s">
        <v>156</v>
      </c>
    </row>
    <row r="13" spans="1:2" ht="16.2" x14ac:dyDescent="0.25">
      <c r="A13" s="70">
        <v>6</v>
      </c>
      <c r="B13" s="71" t="s">
        <v>196</v>
      </c>
    </row>
    <row r="14" spans="1:2" ht="16.2" x14ac:dyDescent="0.25">
      <c r="A14" s="70">
        <v>7</v>
      </c>
      <c r="B14" s="71" t="s">
        <v>194</v>
      </c>
    </row>
  </sheetData>
  <sheetProtection algorithmName="SHA-512" hashValue="gM4furvIE3qftW7DiZl1ymPyE1ptmZ7pLbWHqtroAyjtXhQ0ps9gu6+Ny1oXzOAd+rrL7tB6UQpUp7FqNua7FA==" saltValue="OAWTcGCxKw+AhxomzSWiQg==" spinCount="100000" sheet="1" objects="1" scenarios="1"/>
  <mergeCells count="6">
    <mergeCell ref="A5:B5"/>
    <mergeCell ref="A6:B6"/>
    <mergeCell ref="A3:B3"/>
    <mergeCell ref="A2:B2"/>
    <mergeCell ref="A1:B1"/>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1"/>
  <sheetViews>
    <sheetView zoomScale="85" zoomScaleNormal="85" workbookViewId="0">
      <selection activeCell="I59" sqref="I59"/>
    </sheetView>
  </sheetViews>
  <sheetFormatPr baseColWidth="10" defaultColWidth="11.44140625" defaultRowHeight="16.2" x14ac:dyDescent="0.35"/>
  <cols>
    <col min="1" max="1" width="11.44140625" style="102"/>
    <col min="2" max="2" width="22.109375" style="102" bestFit="1" customWidth="1"/>
    <col min="3" max="3" width="59" style="103" bestFit="1" customWidth="1"/>
    <col min="4" max="4" width="25.33203125" style="102" bestFit="1" customWidth="1"/>
    <col min="5" max="5" width="19.44140625" style="102" bestFit="1" customWidth="1"/>
    <col min="6" max="6" width="19.44140625" style="102" customWidth="1"/>
    <col min="7" max="7" width="17.33203125" style="73" bestFit="1" customWidth="1"/>
    <col min="8" max="8" width="17.33203125" style="73" customWidth="1"/>
    <col min="9" max="9" width="19" style="73" bestFit="1" customWidth="1"/>
    <col min="10" max="10" width="16.33203125" style="73" customWidth="1"/>
    <col min="11" max="11" width="11.5546875" style="106" customWidth="1"/>
    <col min="12" max="12" width="15.33203125" style="107" customWidth="1"/>
    <col min="13" max="13" width="129.5546875" style="84" customWidth="1"/>
    <col min="14" max="16384" width="11.44140625" style="73"/>
  </cols>
  <sheetData>
    <row r="1" spans="1:14" ht="22.2" x14ac:dyDescent="0.35">
      <c r="A1" s="72" t="str">
        <f>'Page de garde'!A1</f>
        <v>Prestations de lutte contre les nuisibles</v>
      </c>
      <c r="B1" s="72"/>
      <c r="C1" s="72"/>
      <c r="D1" s="72"/>
      <c r="E1" s="72"/>
      <c r="F1" s="72"/>
      <c r="G1" s="72"/>
      <c r="H1" s="72"/>
      <c r="I1" s="72"/>
      <c r="J1" s="72"/>
      <c r="K1" s="72"/>
      <c r="L1" s="72"/>
      <c r="M1" s="72"/>
    </row>
    <row r="2" spans="1:14" ht="22.2" x14ac:dyDescent="0.35">
      <c r="A2" s="74" t="str">
        <f>'Page de garde'!A2</f>
        <v>Lot 1 : Suivi préventif et traitement curatif des bâtiments de l’Université de Strasbourg</v>
      </c>
      <c r="B2" s="74"/>
      <c r="C2" s="74"/>
      <c r="D2" s="74"/>
      <c r="E2" s="74"/>
      <c r="F2" s="74"/>
      <c r="G2" s="74"/>
      <c r="H2" s="74"/>
      <c r="I2" s="74"/>
      <c r="J2" s="74"/>
      <c r="K2" s="74"/>
      <c r="L2" s="74"/>
      <c r="M2" s="74"/>
    </row>
    <row r="3" spans="1:14" ht="32.700000000000003" customHeight="1" x14ac:dyDescent="0.35">
      <c r="A3" s="75" t="str">
        <f>'Page de garde'!B9</f>
        <v>DPGF_Dératisation lot 1</v>
      </c>
      <c r="B3" s="75"/>
      <c r="C3" s="75"/>
      <c r="D3" s="75"/>
      <c r="E3" s="75"/>
      <c r="F3" s="75"/>
      <c r="G3" s="75"/>
      <c r="H3" s="75"/>
      <c r="I3" s="75"/>
      <c r="J3" s="75"/>
      <c r="K3" s="75"/>
      <c r="L3" s="75"/>
      <c r="M3" s="75"/>
    </row>
    <row r="4" spans="1:14" ht="22.2" x14ac:dyDescent="0.35">
      <c r="A4" s="76" t="s">
        <v>238</v>
      </c>
      <c r="B4" s="77"/>
      <c r="C4" s="77"/>
      <c r="D4" s="77"/>
      <c r="E4" s="77"/>
      <c r="F4" s="77"/>
      <c r="G4" s="77"/>
      <c r="H4" s="77"/>
      <c r="I4" s="77"/>
      <c r="J4" s="77"/>
      <c r="K4" s="77"/>
      <c r="L4" s="77"/>
      <c r="M4" s="78"/>
    </row>
    <row r="5" spans="1:14" s="84" customFormat="1" ht="48.6" x14ac:dyDescent="0.35">
      <c r="A5" s="79" t="s">
        <v>209</v>
      </c>
      <c r="B5" s="79" t="s">
        <v>78</v>
      </c>
      <c r="C5" s="79" t="s">
        <v>27</v>
      </c>
      <c r="D5" s="79" t="s">
        <v>7</v>
      </c>
      <c r="E5" s="79" t="s">
        <v>45</v>
      </c>
      <c r="F5" s="79" t="s">
        <v>240</v>
      </c>
      <c r="G5" s="80" t="s">
        <v>146</v>
      </c>
      <c r="H5" s="80" t="s">
        <v>143</v>
      </c>
      <c r="I5" s="80" t="s">
        <v>215</v>
      </c>
      <c r="J5" s="81" t="s">
        <v>88</v>
      </c>
      <c r="K5" s="82" t="s">
        <v>86</v>
      </c>
      <c r="L5" s="82" t="s">
        <v>87</v>
      </c>
      <c r="M5" s="83" t="s">
        <v>222</v>
      </c>
    </row>
    <row r="6" spans="1:14" x14ac:dyDescent="0.35">
      <c r="A6" s="85">
        <v>1</v>
      </c>
      <c r="B6" s="85" t="s">
        <v>79</v>
      </c>
      <c r="C6" s="86" t="s">
        <v>6</v>
      </c>
      <c r="D6" s="86" t="s">
        <v>17</v>
      </c>
      <c r="E6" s="85" t="s">
        <v>91</v>
      </c>
      <c r="F6" s="85">
        <v>925.77</v>
      </c>
      <c r="G6" s="87">
        <v>6</v>
      </c>
      <c r="H6" s="108"/>
      <c r="I6" s="109"/>
      <c r="J6" s="88">
        <f>G6*H6*I6</f>
        <v>0</v>
      </c>
      <c r="K6" s="89">
        <v>0.2</v>
      </c>
      <c r="L6" s="90">
        <f>ROUND(J6*(1+K6),2)</f>
        <v>0</v>
      </c>
      <c r="M6" s="91" t="s">
        <v>110</v>
      </c>
      <c r="N6" s="92"/>
    </row>
    <row r="7" spans="1:14" x14ac:dyDescent="0.35">
      <c r="A7" s="85">
        <v>2</v>
      </c>
      <c r="B7" s="85" t="s">
        <v>79</v>
      </c>
      <c r="C7" s="86" t="s">
        <v>20</v>
      </c>
      <c r="D7" s="86" t="s">
        <v>21</v>
      </c>
      <c r="E7" s="85" t="s">
        <v>91</v>
      </c>
      <c r="F7" s="85">
        <v>1402.48</v>
      </c>
      <c r="G7" s="87">
        <v>6</v>
      </c>
      <c r="H7" s="108"/>
      <c r="I7" s="109"/>
      <c r="J7" s="88">
        <f t="shared" ref="J7:J54" si="0">G7*H7*I7</f>
        <v>0</v>
      </c>
      <c r="K7" s="89">
        <v>0.2</v>
      </c>
      <c r="L7" s="90">
        <f t="shared" ref="L7:L50" si="1">ROUND(J7*(1+K7),2)</f>
        <v>0</v>
      </c>
      <c r="M7" s="91" t="s">
        <v>111</v>
      </c>
    </row>
    <row r="8" spans="1:14" x14ac:dyDescent="0.35">
      <c r="A8" s="85">
        <v>3</v>
      </c>
      <c r="B8" s="85" t="s">
        <v>79</v>
      </c>
      <c r="C8" s="86" t="s">
        <v>40</v>
      </c>
      <c r="D8" s="86" t="s">
        <v>43</v>
      </c>
      <c r="E8" s="85" t="s">
        <v>91</v>
      </c>
      <c r="F8" s="85">
        <v>1985.12</v>
      </c>
      <c r="G8" s="87">
        <v>12</v>
      </c>
      <c r="H8" s="108"/>
      <c r="I8" s="109"/>
      <c r="J8" s="88">
        <f t="shared" si="0"/>
        <v>0</v>
      </c>
      <c r="K8" s="89">
        <v>0.2</v>
      </c>
      <c r="L8" s="90">
        <f t="shared" si="1"/>
        <v>0</v>
      </c>
      <c r="M8" s="91" t="s">
        <v>112</v>
      </c>
    </row>
    <row r="9" spans="1:14" x14ac:dyDescent="0.35">
      <c r="A9" s="85">
        <v>4</v>
      </c>
      <c r="B9" s="85" t="s">
        <v>79</v>
      </c>
      <c r="C9" s="86" t="s">
        <v>241</v>
      </c>
      <c r="D9" s="86" t="s">
        <v>12</v>
      </c>
      <c r="E9" s="85" t="s">
        <v>91</v>
      </c>
      <c r="F9" s="85">
        <v>3635.44</v>
      </c>
      <c r="G9" s="87">
        <v>6</v>
      </c>
      <c r="H9" s="108"/>
      <c r="I9" s="109"/>
      <c r="J9" s="88">
        <f t="shared" si="0"/>
        <v>0</v>
      </c>
      <c r="K9" s="89">
        <v>0.2</v>
      </c>
      <c r="L9" s="90">
        <f t="shared" si="1"/>
        <v>0</v>
      </c>
      <c r="M9" s="91" t="s">
        <v>99</v>
      </c>
    </row>
    <row r="10" spans="1:14" x14ac:dyDescent="0.35">
      <c r="A10" s="85">
        <v>5</v>
      </c>
      <c r="B10" s="85" t="s">
        <v>79</v>
      </c>
      <c r="C10" s="86" t="s">
        <v>48</v>
      </c>
      <c r="D10" s="86" t="s">
        <v>52</v>
      </c>
      <c r="E10" s="85" t="s">
        <v>91</v>
      </c>
      <c r="F10" s="85">
        <v>809.04</v>
      </c>
      <c r="G10" s="93">
        <v>12</v>
      </c>
      <c r="H10" s="108"/>
      <c r="I10" s="109"/>
      <c r="J10" s="88">
        <f t="shared" si="0"/>
        <v>0</v>
      </c>
      <c r="K10" s="89">
        <v>0.2</v>
      </c>
      <c r="L10" s="90">
        <f t="shared" si="1"/>
        <v>0</v>
      </c>
      <c r="M10" s="91" t="s">
        <v>113</v>
      </c>
    </row>
    <row r="11" spans="1:14" ht="16.2" customHeight="1" x14ac:dyDescent="0.35">
      <c r="A11" s="85">
        <v>6</v>
      </c>
      <c r="B11" s="94" t="s">
        <v>79</v>
      </c>
      <c r="C11" s="95" t="s">
        <v>49</v>
      </c>
      <c r="D11" s="95" t="s">
        <v>11</v>
      </c>
      <c r="E11" s="94" t="s">
        <v>91</v>
      </c>
      <c r="F11" s="94">
        <v>1824.22</v>
      </c>
      <c r="G11" s="93">
        <v>6</v>
      </c>
      <c r="H11" s="108"/>
      <c r="I11" s="109"/>
      <c r="J11" s="88">
        <f t="shared" si="0"/>
        <v>0</v>
      </c>
      <c r="K11" s="89">
        <v>0.2</v>
      </c>
      <c r="L11" s="90">
        <f t="shared" si="1"/>
        <v>0</v>
      </c>
      <c r="M11" s="91" t="s">
        <v>114</v>
      </c>
    </row>
    <row r="12" spans="1:14" ht="16.2" customHeight="1" x14ac:dyDescent="0.35">
      <c r="A12" s="85">
        <v>7</v>
      </c>
      <c r="B12" s="94" t="s">
        <v>79</v>
      </c>
      <c r="C12" s="95" t="s">
        <v>0</v>
      </c>
      <c r="D12" s="95" t="s">
        <v>13</v>
      </c>
      <c r="E12" s="94" t="s">
        <v>91</v>
      </c>
      <c r="F12" s="94">
        <v>1082.73</v>
      </c>
      <c r="G12" s="96">
        <v>6</v>
      </c>
      <c r="H12" s="108"/>
      <c r="I12" s="109"/>
      <c r="J12" s="88">
        <f t="shared" si="0"/>
        <v>0</v>
      </c>
      <c r="K12" s="89">
        <v>0.2</v>
      </c>
      <c r="L12" s="90">
        <f t="shared" si="1"/>
        <v>0</v>
      </c>
      <c r="M12" s="91" t="s">
        <v>100</v>
      </c>
    </row>
    <row r="13" spans="1:14" x14ac:dyDescent="0.35">
      <c r="A13" s="85">
        <v>8</v>
      </c>
      <c r="B13" s="85" t="s">
        <v>79</v>
      </c>
      <c r="C13" s="86" t="s">
        <v>1</v>
      </c>
      <c r="D13" s="86" t="s">
        <v>19</v>
      </c>
      <c r="E13" s="85" t="s">
        <v>91</v>
      </c>
      <c r="F13" s="85">
        <v>5290.02</v>
      </c>
      <c r="G13" s="87">
        <v>12</v>
      </c>
      <c r="H13" s="108"/>
      <c r="I13" s="109"/>
      <c r="J13" s="88">
        <f t="shared" si="0"/>
        <v>0</v>
      </c>
      <c r="K13" s="89">
        <v>0.2</v>
      </c>
      <c r="L13" s="90">
        <f t="shared" si="1"/>
        <v>0</v>
      </c>
      <c r="M13" s="91" t="s">
        <v>101</v>
      </c>
    </row>
    <row r="14" spans="1:14" x14ac:dyDescent="0.35">
      <c r="A14" s="85">
        <v>9</v>
      </c>
      <c r="B14" s="85" t="s">
        <v>79</v>
      </c>
      <c r="C14" s="86" t="s">
        <v>53</v>
      </c>
      <c r="D14" s="86" t="s">
        <v>54</v>
      </c>
      <c r="E14" s="85" t="s">
        <v>91</v>
      </c>
      <c r="F14" s="85">
        <v>1682.11</v>
      </c>
      <c r="G14" s="87">
        <v>6</v>
      </c>
      <c r="H14" s="108"/>
      <c r="I14" s="109"/>
      <c r="J14" s="88">
        <f t="shared" si="0"/>
        <v>0</v>
      </c>
      <c r="K14" s="89">
        <v>0.2</v>
      </c>
      <c r="L14" s="90">
        <f t="shared" si="1"/>
        <v>0</v>
      </c>
      <c r="M14" s="91" t="s">
        <v>102</v>
      </c>
    </row>
    <row r="15" spans="1:14" x14ac:dyDescent="0.35">
      <c r="A15" s="85">
        <v>10</v>
      </c>
      <c r="B15" s="85" t="s">
        <v>79</v>
      </c>
      <c r="C15" s="86" t="s">
        <v>63</v>
      </c>
      <c r="D15" s="86" t="s">
        <v>70</v>
      </c>
      <c r="E15" s="85" t="s">
        <v>91</v>
      </c>
      <c r="F15" s="85">
        <v>2390.87</v>
      </c>
      <c r="G15" s="87">
        <v>6</v>
      </c>
      <c r="H15" s="108"/>
      <c r="I15" s="109"/>
      <c r="J15" s="88">
        <f t="shared" si="0"/>
        <v>0</v>
      </c>
      <c r="K15" s="89">
        <v>0.2</v>
      </c>
      <c r="L15" s="90">
        <f t="shared" si="1"/>
        <v>0</v>
      </c>
      <c r="M15" s="91" t="s">
        <v>103</v>
      </c>
    </row>
    <row r="16" spans="1:14" x14ac:dyDescent="0.35">
      <c r="A16" s="85">
        <v>11</v>
      </c>
      <c r="B16" s="85" t="s">
        <v>79</v>
      </c>
      <c r="C16" s="86" t="s">
        <v>64</v>
      </c>
      <c r="D16" s="86" t="s">
        <v>19</v>
      </c>
      <c r="E16" s="85" t="s">
        <v>91</v>
      </c>
      <c r="F16" s="85">
        <v>1214.95</v>
      </c>
      <c r="G16" s="87">
        <v>6</v>
      </c>
      <c r="H16" s="108"/>
      <c r="I16" s="109"/>
      <c r="J16" s="88">
        <f t="shared" si="0"/>
        <v>0</v>
      </c>
      <c r="K16" s="89">
        <v>0.2</v>
      </c>
      <c r="L16" s="90">
        <f t="shared" si="1"/>
        <v>0</v>
      </c>
      <c r="M16" s="91" t="s">
        <v>104</v>
      </c>
    </row>
    <row r="17" spans="1:13" x14ac:dyDescent="0.35">
      <c r="A17" s="85">
        <v>12</v>
      </c>
      <c r="B17" s="85" t="s">
        <v>79</v>
      </c>
      <c r="C17" s="86" t="s">
        <v>65</v>
      </c>
      <c r="D17" s="86" t="s">
        <v>71</v>
      </c>
      <c r="E17" s="85" t="s">
        <v>91</v>
      </c>
      <c r="F17" s="85">
        <v>763.69</v>
      </c>
      <c r="G17" s="87">
        <v>12</v>
      </c>
      <c r="H17" s="108"/>
      <c r="I17" s="109"/>
      <c r="J17" s="88">
        <f t="shared" si="0"/>
        <v>0</v>
      </c>
      <c r="K17" s="89">
        <v>0.2</v>
      </c>
      <c r="L17" s="90">
        <f t="shared" si="1"/>
        <v>0</v>
      </c>
      <c r="M17" s="91" t="s">
        <v>105</v>
      </c>
    </row>
    <row r="18" spans="1:13" x14ac:dyDescent="0.35">
      <c r="A18" s="85">
        <v>13</v>
      </c>
      <c r="B18" s="85" t="s">
        <v>79</v>
      </c>
      <c r="C18" s="86" t="s">
        <v>66</v>
      </c>
      <c r="D18" s="86" t="s">
        <v>72</v>
      </c>
      <c r="E18" s="85" t="s">
        <v>91</v>
      </c>
      <c r="F18" s="85">
        <v>576.21</v>
      </c>
      <c r="G18" s="87">
        <v>6</v>
      </c>
      <c r="H18" s="108"/>
      <c r="I18" s="109"/>
      <c r="J18" s="88">
        <f t="shared" si="0"/>
        <v>0</v>
      </c>
      <c r="K18" s="89">
        <v>0.2</v>
      </c>
      <c r="L18" s="90">
        <f t="shared" si="1"/>
        <v>0</v>
      </c>
      <c r="M18" s="91" t="s">
        <v>106</v>
      </c>
    </row>
    <row r="19" spans="1:13" x14ac:dyDescent="0.35">
      <c r="A19" s="85">
        <v>14</v>
      </c>
      <c r="B19" s="85" t="s">
        <v>79</v>
      </c>
      <c r="C19" s="86" t="s">
        <v>67</v>
      </c>
      <c r="D19" s="86" t="s">
        <v>73</v>
      </c>
      <c r="E19" s="85" t="s">
        <v>91</v>
      </c>
      <c r="F19" s="85">
        <v>3828.32</v>
      </c>
      <c r="G19" s="87">
        <v>12</v>
      </c>
      <c r="H19" s="108"/>
      <c r="I19" s="109"/>
      <c r="J19" s="88">
        <f t="shared" si="0"/>
        <v>0</v>
      </c>
      <c r="K19" s="89">
        <v>0.2</v>
      </c>
      <c r="L19" s="90">
        <f t="shared" si="1"/>
        <v>0</v>
      </c>
      <c r="M19" s="91" t="s">
        <v>107</v>
      </c>
    </row>
    <row r="20" spans="1:13" x14ac:dyDescent="0.35">
      <c r="A20" s="85">
        <v>15</v>
      </c>
      <c r="B20" s="85" t="s">
        <v>79</v>
      </c>
      <c r="C20" s="86" t="s">
        <v>68</v>
      </c>
      <c r="D20" s="86" t="s">
        <v>74</v>
      </c>
      <c r="E20" s="85" t="s">
        <v>91</v>
      </c>
      <c r="F20" s="85">
        <v>2050.92</v>
      </c>
      <c r="G20" s="87">
        <v>6</v>
      </c>
      <c r="H20" s="108"/>
      <c r="I20" s="109"/>
      <c r="J20" s="88">
        <f t="shared" si="0"/>
        <v>0</v>
      </c>
      <c r="K20" s="89">
        <v>0.2</v>
      </c>
      <c r="L20" s="90">
        <f t="shared" si="1"/>
        <v>0</v>
      </c>
      <c r="M20" s="91" t="s">
        <v>108</v>
      </c>
    </row>
    <row r="21" spans="1:13" x14ac:dyDescent="0.35">
      <c r="A21" s="85">
        <v>16</v>
      </c>
      <c r="B21" s="85" t="s">
        <v>79</v>
      </c>
      <c r="C21" s="86" t="s">
        <v>69</v>
      </c>
      <c r="D21" s="86" t="s">
        <v>97</v>
      </c>
      <c r="E21" s="85" t="s">
        <v>91</v>
      </c>
      <c r="F21" s="85">
        <v>678.62</v>
      </c>
      <c r="G21" s="87">
        <v>12</v>
      </c>
      <c r="H21" s="108"/>
      <c r="I21" s="109"/>
      <c r="J21" s="88">
        <f t="shared" si="0"/>
        <v>0</v>
      </c>
      <c r="K21" s="89">
        <v>0.2</v>
      </c>
      <c r="L21" s="90">
        <f t="shared" si="1"/>
        <v>0</v>
      </c>
      <c r="M21" s="91" t="s">
        <v>109</v>
      </c>
    </row>
    <row r="22" spans="1:13" x14ac:dyDescent="0.35">
      <c r="A22" s="85">
        <v>17</v>
      </c>
      <c r="B22" s="85" t="s">
        <v>79</v>
      </c>
      <c r="C22" s="86" t="s">
        <v>145</v>
      </c>
      <c r="D22" s="85" t="s">
        <v>144</v>
      </c>
      <c r="E22" s="85" t="s">
        <v>91</v>
      </c>
      <c r="F22" s="85"/>
      <c r="G22" s="87">
        <v>12</v>
      </c>
      <c r="H22" s="108"/>
      <c r="I22" s="109"/>
      <c r="J22" s="88">
        <f t="shared" si="0"/>
        <v>0</v>
      </c>
      <c r="K22" s="89">
        <v>0.2</v>
      </c>
      <c r="L22" s="90">
        <f t="shared" si="1"/>
        <v>0</v>
      </c>
      <c r="M22" s="91"/>
    </row>
    <row r="23" spans="1:13" s="97" customFormat="1" x14ac:dyDescent="0.35">
      <c r="A23" s="85">
        <v>18</v>
      </c>
      <c r="B23" s="85" t="s">
        <v>79</v>
      </c>
      <c r="C23" s="86" t="s">
        <v>136</v>
      </c>
      <c r="D23" s="86" t="s">
        <v>137</v>
      </c>
      <c r="E23" s="85" t="s">
        <v>91</v>
      </c>
      <c r="F23" s="85">
        <v>279.16000000000003</v>
      </c>
      <c r="G23" s="85">
        <v>12</v>
      </c>
      <c r="H23" s="108"/>
      <c r="I23" s="109"/>
      <c r="J23" s="88">
        <f t="shared" si="0"/>
        <v>0</v>
      </c>
      <c r="K23" s="89">
        <v>0.2</v>
      </c>
      <c r="L23" s="90">
        <f t="shared" si="1"/>
        <v>0</v>
      </c>
      <c r="M23" s="91" t="s">
        <v>138</v>
      </c>
    </row>
    <row r="24" spans="1:13" s="97" customFormat="1" ht="64.8" x14ac:dyDescent="0.35">
      <c r="A24" s="85">
        <v>19</v>
      </c>
      <c r="B24" s="94" t="s">
        <v>213</v>
      </c>
      <c r="C24" s="95" t="s">
        <v>211</v>
      </c>
      <c r="D24" s="95" t="s">
        <v>212</v>
      </c>
      <c r="E24" s="94" t="s">
        <v>91</v>
      </c>
      <c r="F24" s="94">
        <v>3144.27</v>
      </c>
      <c r="G24" s="85">
        <v>12</v>
      </c>
      <c r="H24" s="108"/>
      <c r="I24" s="109"/>
      <c r="J24" s="88">
        <f t="shared" si="0"/>
        <v>0</v>
      </c>
      <c r="K24" s="89">
        <v>0.2</v>
      </c>
      <c r="L24" s="90">
        <f t="shared" ref="L24" si="2">ROUND(J24*(1+K24),2)</f>
        <v>0</v>
      </c>
      <c r="M24" s="91" t="s">
        <v>237</v>
      </c>
    </row>
    <row r="25" spans="1:13" x14ac:dyDescent="0.35">
      <c r="A25" s="85">
        <v>20</v>
      </c>
      <c r="B25" s="85" t="s">
        <v>80</v>
      </c>
      <c r="C25" s="86" t="s">
        <v>33</v>
      </c>
      <c r="D25" s="86" t="s">
        <v>15</v>
      </c>
      <c r="E25" s="85" t="s">
        <v>91</v>
      </c>
      <c r="F25" s="85">
        <v>6652.35</v>
      </c>
      <c r="G25" s="96">
        <v>12</v>
      </c>
      <c r="H25" s="108"/>
      <c r="I25" s="109"/>
      <c r="J25" s="88">
        <f t="shared" si="0"/>
        <v>0</v>
      </c>
      <c r="K25" s="89">
        <v>0.2</v>
      </c>
      <c r="L25" s="90">
        <f t="shared" si="1"/>
        <v>0</v>
      </c>
      <c r="M25" s="91" t="s">
        <v>115</v>
      </c>
    </row>
    <row r="26" spans="1:13" x14ac:dyDescent="0.35">
      <c r="A26" s="85">
        <v>21</v>
      </c>
      <c r="B26" s="85" t="s">
        <v>80</v>
      </c>
      <c r="C26" s="86" t="s">
        <v>37</v>
      </c>
      <c r="D26" s="86" t="s">
        <v>41</v>
      </c>
      <c r="E26" s="85" t="s">
        <v>91</v>
      </c>
      <c r="F26" s="85">
        <v>212.12</v>
      </c>
      <c r="G26" s="93">
        <v>6</v>
      </c>
      <c r="H26" s="108"/>
      <c r="I26" s="109"/>
      <c r="J26" s="88">
        <f t="shared" si="0"/>
        <v>0</v>
      </c>
      <c r="K26" s="89">
        <v>0.2</v>
      </c>
      <c r="L26" s="90">
        <f t="shared" si="1"/>
        <v>0</v>
      </c>
      <c r="M26" s="91"/>
    </row>
    <row r="27" spans="1:13" x14ac:dyDescent="0.35">
      <c r="A27" s="85">
        <v>22</v>
      </c>
      <c r="B27" s="85" t="s">
        <v>80</v>
      </c>
      <c r="C27" s="86" t="s">
        <v>4</v>
      </c>
      <c r="D27" s="86" t="s">
        <v>10</v>
      </c>
      <c r="E27" s="85" t="s">
        <v>91</v>
      </c>
      <c r="F27" s="85">
        <v>702.1</v>
      </c>
      <c r="G27" s="87">
        <v>6</v>
      </c>
      <c r="H27" s="108"/>
      <c r="I27" s="109"/>
      <c r="J27" s="88">
        <f t="shared" si="0"/>
        <v>0</v>
      </c>
      <c r="K27" s="89">
        <v>0.2</v>
      </c>
      <c r="L27" s="90">
        <f t="shared" si="1"/>
        <v>0</v>
      </c>
      <c r="M27" s="91" t="s">
        <v>116</v>
      </c>
    </row>
    <row r="28" spans="1:13" x14ac:dyDescent="0.35">
      <c r="A28" s="85">
        <v>23</v>
      </c>
      <c r="B28" s="85" t="s">
        <v>80</v>
      </c>
      <c r="C28" s="86" t="s">
        <v>56</v>
      </c>
      <c r="D28" s="86" t="s">
        <v>55</v>
      </c>
      <c r="E28" s="85" t="s">
        <v>91</v>
      </c>
      <c r="F28" s="85">
        <v>1565.55</v>
      </c>
      <c r="G28" s="87">
        <v>6</v>
      </c>
      <c r="H28" s="108"/>
      <c r="I28" s="109"/>
      <c r="J28" s="88">
        <f t="shared" si="0"/>
        <v>0</v>
      </c>
      <c r="K28" s="89">
        <v>0.2</v>
      </c>
      <c r="L28" s="90">
        <f t="shared" si="1"/>
        <v>0</v>
      </c>
      <c r="M28" s="91"/>
    </row>
    <row r="29" spans="1:13" s="84" customFormat="1" ht="16.2" customHeight="1" x14ac:dyDescent="0.35">
      <c r="A29" s="85">
        <v>24</v>
      </c>
      <c r="B29" s="98" t="s">
        <v>81</v>
      </c>
      <c r="C29" s="95" t="s">
        <v>28</v>
      </c>
      <c r="D29" s="95" t="s">
        <v>8</v>
      </c>
      <c r="E29" s="94" t="s">
        <v>91</v>
      </c>
      <c r="F29" s="94">
        <v>300.3</v>
      </c>
      <c r="G29" s="85">
        <v>12</v>
      </c>
      <c r="H29" s="108"/>
      <c r="I29" s="109"/>
      <c r="J29" s="88">
        <f t="shared" si="0"/>
        <v>0</v>
      </c>
      <c r="K29" s="89">
        <v>0.2</v>
      </c>
      <c r="L29" s="90">
        <f t="shared" si="1"/>
        <v>0</v>
      </c>
      <c r="M29" s="91" t="s">
        <v>117</v>
      </c>
    </row>
    <row r="30" spans="1:13" ht="16.2" customHeight="1" x14ac:dyDescent="0.35">
      <c r="A30" s="85">
        <v>25</v>
      </c>
      <c r="B30" s="98" t="s">
        <v>81</v>
      </c>
      <c r="C30" s="95" t="s">
        <v>3</v>
      </c>
      <c r="D30" s="95" t="s">
        <v>9</v>
      </c>
      <c r="E30" s="94" t="s">
        <v>91</v>
      </c>
      <c r="F30" s="94">
        <v>926.83</v>
      </c>
      <c r="G30" s="93">
        <v>12</v>
      </c>
      <c r="H30" s="108"/>
      <c r="I30" s="109"/>
      <c r="J30" s="88">
        <f t="shared" si="0"/>
        <v>0</v>
      </c>
      <c r="K30" s="89">
        <v>0.2</v>
      </c>
      <c r="L30" s="90">
        <f t="shared" si="1"/>
        <v>0</v>
      </c>
      <c r="M30" s="91" t="s">
        <v>118</v>
      </c>
    </row>
    <row r="31" spans="1:13" x14ac:dyDescent="0.35">
      <c r="A31" s="85">
        <v>26</v>
      </c>
      <c r="B31" s="93" t="s">
        <v>81</v>
      </c>
      <c r="C31" s="86" t="s">
        <v>242</v>
      </c>
      <c r="D31" s="86" t="s">
        <v>47</v>
      </c>
      <c r="E31" s="85" t="s">
        <v>91</v>
      </c>
      <c r="F31" s="85">
        <v>353.37</v>
      </c>
      <c r="G31" s="96">
        <v>6</v>
      </c>
      <c r="H31" s="108"/>
      <c r="I31" s="109"/>
      <c r="J31" s="88">
        <f t="shared" si="0"/>
        <v>0</v>
      </c>
      <c r="K31" s="89">
        <v>0.2</v>
      </c>
      <c r="L31" s="90">
        <f t="shared" si="1"/>
        <v>0</v>
      </c>
      <c r="M31" s="91"/>
    </row>
    <row r="32" spans="1:13" ht="16.2" customHeight="1" x14ac:dyDescent="0.35">
      <c r="A32" s="85">
        <v>27</v>
      </c>
      <c r="B32" s="98" t="s">
        <v>81</v>
      </c>
      <c r="C32" s="95" t="s">
        <v>2</v>
      </c>
      <c r="D32" s="99" t="s">
        <v>34</v>
      </c>
      <c r="E32" s="94" t="s">
        <v>91</v>
      </c>
      <c r="F32" s="94">
        <v>1755.46</v>
      </c>
      <c r="G32" s="93">
        <v>12</v>
      </c>
      <c r="H32" s="108"/>
      <c r="I32" s="109"/>
      <c r="J32" s="88">
        <f t="shared" si="0"/>
        <v>0</v>
      </c>
      <c r="K32" s="89">
        <v>0.2</v>
      </c>
      <c r="L32" s="90">
        <f t="shared" si="1"/>
        <v>0</v>
      </c>
      <c r="M32" s="91" t="s">
        <v>119</v>
      </c>
    </row>
    <row r="33" spans="1:13" x14ac:dyDescent="0.35">
      <c r="A33" s="85">
        <v>28</v>
      </c>
      <c r="B33" s="93" t="s">
        <v>81</v>
      </c>
      <c r="C33" s="86" t="s">
        <v>57</v>
      </c>
      <c r="D33" s="86" t="s">
        <v>58</v>
      </c>
      <c r="E33" s="85" t="s">
        <v>91</v>
      </c>
      <c r="F33" s="85">
        <v>948.82</v>
      </c>
      <c r="G33" s="93">
        <v>6</v>
      </c>
      <c r="H33" s="108"/>
      <c r="I33" s="109"/>
      <c r="J33" s="88">
        <f t="shared" si="0"/>
        <v>0</v>
      </c>
      <c r="K33" s="89">
        <v>0.2</v>
      </c>
      <c r="L33" s="90">
        <f t="shared" si="1"/>
        <v>0</v>
      </c>
      <c r="M33" s="91"/>
    </row>
    <row r="34" spans="1:13" x14ac:dyDescent="0.35">
      <c r="A34" s="85">
        <v>29</v>
      </c>
      <c r="B34" s="93" t="s">
        <v>81</v>
      </c>
      <c r="C34" s="86" t="s">
        <v>29</v>
      </c>
      <c r="D34" s="86" t="s">
        <v>30</v>
      </c>
      <c r="E34" s="85" t="s">
        <v>91</v>
      </c>
      <c r="F34" s="85">
        <v>5354.44</v>
      </c>
      <c r="G34" s="93">
        <v>12</v>
      </c>
      <c r="H34" s="108"/>
      <c r="I34" s="109"/>
      <c r="J34" s="88">
        <f t="shared" si="0"/>
        <v>0</v>
      </c>
      <c r="K34" s="89">
        <v>0.2</v>
      </c>
      <c r="L34" s="90">
        <f t="shared" si="1"/>
        <v>0</v>
      </c>
      <c r="M34" s="91" t="s">
        <v>120</v>
      </c>
    </row>
    <row r="35" spans="1:13" x14ac:dyDescent="0.35">
      <c r="A35" s="85">
        <v>30</v>
      </c>
      <c r="B35" s="85" t="s">
        <v>83</v>
      </c>
      <c r="C35" s="86" t="s">
        <v>39</v>
      </c>
      <c r="D35" s="86" t="s">
        <v>24</v>
      </c>
      <c r="E35" s="85" t="s">
        <v>91</v>
      </c>
      <c r="F35" s="85">
        <v>2876.14</v>
      </c>
      <c r="G35" s="87">
        <v>6</v>
      </c>
      <c r="H35" s="108"/>
      <c r="I35" s="109"/>
      <c r="J35" s="88">
        <f t="shared" si="0"/>
        <v>0</v>
      </c>
      <c r="K35" s="89">
        <v>0.2</v>
      </c>
      <c r="L35" s="90">
        <f t="shared" si="1"/>
        <v>0</v>
      </c>
      <c r="M35" s="91" t="s">
        <v>121</v>
      </c>
    </row>
    <row r="36" spans="1:13" s="100" customFormat="1" x14ac:dyDescent="0.35">
      <c r="A36" s="85">
        <v>31</v>
      </c>
      <c r="B36" s="85" t="s">
        <v>83</v>
      </c>
      <c r="C36" s="86" t="s">
        <v>26</v>
      </c>
      <c r="D36" s="86" t="s">
        <v>24</v>
      </c>
      <c r="E36" s="85" t="s">
        <v>91</v>
      </c>
      <c r="F36" s="85">
        <v>791.4</v>
      </c>
      <c r="G36" s="87">
        <v>6</v>
      </c>
      <c r="H36" s="108"/>
      <c r="I36" s="109"/>
      <c r="J36" s="88">
        <f t="shared" si="0"/>
        <v>0</v>
      </c>
      <c r="K36" s="89">
        <v>0.2</v>
      </c>
      <c r="L36" s="90">
        <f t="shared" si="1"/>
        <v>0</v>
      </c>
      <c r="M36" s="91"/>
    </row>
    <row r="37" spans="1:13" x14ac:dyDescent="0.35">
      <c r="A37" s="85">
        <v>32</v>
      </c>
      <c r="B37" s="85" t="s">
        <v>83</v>
      </c>
      <c r="C37" s="86" t="s">
        <v>36</v>
      </c>
      <c r="D37" s="86" t="s">
        <v>24</v>
      </c>
      <c r="E37" s="85" t="s">
        <v>91</v>
      </c>
      <c r="F37" s="85">
        <v>285.52</v>
      </c>
      <c r="G37" s="87">
        <v>6</v>
      </c>
      <c r="H37" s="108"/>
      <c r="I37" s="109"/>
      <c r="J37" s="88">
        <f t="shared" si="0"/>
        <v>0</v>
      </c>
      <c r="K37" s="89">
        <v>0.2</v>
      </c>
      <c r="L37" s="90">
        <f t="shared" si="1"/>
        <v>0</v>
      </c>
      <c r="M37" s="91"/>
    </row>
    <row r="38" spans="1:13" x14ac:dyDescent="0.35">
      <c r="A38" s="85">
        <v>33</v>
      </c>
      <c r="B38" s="85" t="s">
        <v>83</v>
      </c>
      <c r="C38" s="86" t="s">
        <v>23</v>
      </c>
      <c r="D38" s="86" t="s">
        <v>24</v>
      </c>
      <c r="E38" s="85" t="s">
        <v>91</v>
      </c>
      <c r="F38" s="85">
        <v>923.35</v>
      </c>
      <c r="G38" s="87">
        <v>12</v>
      </c>
      <c r="H38" s="108"/>
      <c r="I38" s="109"/>
      <c r="J38" s="88">
        <f t="shared" si="0"/>
        <v>0</v>
      </c>
      <c r="K38" s="89">
        <v>0.2</v>
      </c>
      <c r="L38" s="90">
        <f t="shared" si="1"/>
        <v>0</v>
      </c>
      <c r="M38" s="91" t="s">
        <v>125</v>
      </c>
    </row>
    <row r="39" spans="1:13" x14ac:dyDescent="0.35">
      <c r="A39" s="85">
        <v>34</v>
      </c>
      <c r="B39" s="85" t="s">
        <v>83</v>
      </c>
      <c r="C39" s="86" t="s">
        <v>90</v>
      </c>
      <c r="D39" s="86" t="s">
        <v>96</v>
      </c>
      <c r="E39" s="85" t="s">
        <v>91</v>
      </c>
      <c r="F39" s="85">
        <v>805.58</v>
      </c>
      <c r="G39" s="87">
        <v>6</v>
      </c>
      <c r="H39" s="108"/>
      <c r="I39" s="109"/>
      <c r="J39" s="88">
        <f t="shared" si="0"/>
        <v>0</v>
      </c>
      <c r="K39" s="89">
        <v>0.2</v>
      </c>
      <c r="L39" s="90">
        <f t="shared" si="1"/>
        <v>0</v>
      </c>
      <c r="M39" s="91" t="s">
        <v>122</v>
      </c>
    </row>
    <row r="40" spans="1:13" ht="16.2" customHeight="1" x14ac:dyDescent="0.35">
      <c r="A40" s="85">
        <v>35</v>
      </c>
      <c r="B40" s="94" t="s">
        <v>83</v>
      </c>
      <c r="C40" s="95" t="s">
        <v>38</v>
      </c>
      <c r="D40" s="95" t="s">
        <v>42</v>
      </c>
      <c r="E40" s="94" t="s">
        <v>91</v>
      </c>
      <c r="F40" s="94">
        <v>680.5</v>
      </c>
      <c r="G40" s="93">
        <v>6</v>
      </c>
      <c r="H40" s="108"/>
      <c r="I40" s="109"/>
      <c r="J40" s="88">
        <f t="shared" si="0"/>
        <v>0</v>
      </c>
      <c r="K40" s="89">
        <v>0.2</v>
      </c>
      <c r="L40" s="90">
        <f t="shared" si="1"/>
        <v>0</v>
      </c>
      <c r="M40" s="91" t="s">
        <v>126</v>
      </c>
    </row>
    <row r="41" spans="1:13" ht="18.75" customHeight="1" x14ac:dyDescent="0.35">
      <c r="A41" s="85">
        <v>36</v>
      </c>
      <c r="B41" s="94" t="s">
        <v>83</v>
      </c>
      <c r="C41" s="99" t="s">
        <v>50</v>
      </c>
      <c r="D41" s="95" t="s">
        <v>42</v>
      </c>
      <c r="E41" s="94" t="s">
        <v>91</v>
      </c>
      <c r="F41" s="94">
        <v>1908.96</v>
      </c>
      <c r="G41" s="93">
        <v>6</v>
      </c>
      <c r="H41" s="108"/>
      <c r="I41" s="109"/>
      <c r="J41" s="88">
        <f t="shared" si="0"/>
        <v>0</v>
      </c>
      <c r="K41" s="89">
        <v>0.2</v>
      </c>
      <c r="L41" s="90">
        <f t="shared" si="1"/>
        <v>0</v>
      </c>
      <c r="M41" s="91" t="s">
        <v>210</v>
      </c>
    </row>
    <row r="42" spans="1:13" x14ac:dyDescent="0.35">
      <c r="A42" s="85">
        <v>37</v>
      </c>
      <c r="B42" s="85" t="s">
        <v>83</v>
      </c>
      <c r="C42" s="86" t="s">
        <v>32</v>
      </c>
      <c r="D42" s="86" t="s">
        <v>18</v>
      </c>
      <c r="E42" s="85" t="s">
        <v>91</v>
      </c>
      <c r="F42" s="85">
        <f>1374.65+884.34</f>
        <v>2258.9900000000002</v>
      </c>
      <c r="G42" s="87">
        <v>12</v>
      </c>
      <c r="H42" s="108"/>
      <c r="I42" s="109"/>
      <c r="J42" s="88">
        <f t="shared" si="0"/>
        <v>0</v>
      </c>
      <c r="K42" s="89">
        <v>0.2</v>
      </c>
      <c r="L42" s="90">
        <f t="shared" si="1"/>
        <v>0</v>
      </c>
      <c r="M42" s="91" t="s">
        <v>127</v>
      </c>
    </row>
    <row r="43" spans="1:13" x14ac:dyDescent="0.35">
      <c r="A43" s="85">
        <v>38</v>
      </c>
      <c r="B43" s="85" t="s">
        <v>83</v>
      </c>
      <c r="C43" s="86" t="s">
        <v>35</v>
      </c>
      <c r="D43" s="86" t="s">
        <v>18</v>
      </c>
      <c r="E43" s="85" t="s">
        <v>91</v>
      </c>
      <c r="F43" s="85">
        <v>1329.75</v>
      </c>
      <c r="G43" s="87">
        <v>6</v>
      </c>
      <c r="H43" s="108"/>
      <c r="I43" s="109"/>
      <c r="J43" s="88">
        <f t="shared" si="0"/>
        <v>0</v>
      </c>
      <c r="K43" s="89">
        <v>0.2</v>
      </c>
      <c r="L43" s="90">
        <f t="shared" si="1"/>
        <v>0</v>
      </c>
      <c r="M43" s="91" t="s">
        <v>121</v>
      </c>
    </row>
    <row r="44" spans="1:13" x14ac:dyDescent="0.35">
      <c r="A44" s="85">
        <v>39</v>
      </c>
      <c r="B44" s="85" t="s">
        <v>83</v>
      </c>
      <c r="C44" s="86" t="s">
        <v>75</v>
      </c>
      <c r="D44" s="86" t="s">
        <v>18</v>
      </c>
      <c r="E44" s="85" t="s">
        <v>91</v>
      </c>
      <c r="F44" s="85">
        <v>660.06</v>
      </c>
      <c r="G44" s="87">
        <v>6</v>
      </c>
      <c r="H44" s="108"/>
      <c r="I44" s="109"/>
      <c r="J44" s="88">
        <f t="shared" si="0"/>
        <v>0</v>
      </c>
      <c r="K44" s="89">
        <v>0.2</v>
      </c>
      <c r="L44" s="90">
        <f t="shared" si="1"/>
        <v>0</v>
      </c>
      <c r="M44" s="91" t="s">
        <v>123</v>
      </c>
    </row>
    <row r="45" spans="1:13" x14ac:dyDescent="0.35">
      <c r="A45" s="85">
        <v>40</v>
      </c>
      <c r="B45" s="85" t="s">
        <v>83</v>
      </c>
      <c r="C45" s="86" t="s">
        <v>51</v>
      </c>
      <c r="D45" s="86" t="s">
        <v>61</v>
      </c>
      <c r="E45" s="85" t="s">
        <v>91</v>
      </c>
      <c r="F45" s="85">
        <v>1770.84</v>
      </c>
      <c r="G45" s="87">
        <v>6</v>
      </c>
      <c r="H45" s="108"/>
      <c r="I45" s="109"/>
      <c r="J45" s="88">
        <f t="shared" si="0"/>
        <v>0</v>
      </c>
      <c r="K45" s="89">
        <v>0.2</v>
      </c>
      <c r="L45" s="90">
        <f t="shared" si="1"/>
        <v>0</v>
      </c>
      <c r="M45" s="91" t="s">
        <v>128</v>
      </c>
    </row>
    <row r="46" spans="1:13" x14ac:dyDescent="0.35">
      <c r="A46" s="85">
        <v>41</v>
      </c>
      <c r="B46" s="85" t="s">
        <v>83</v>
      </c>
      <c r="C46" s="86" t="s">
        <v>76</v>
      </c>
      <c r="D46" s="86" t="s">
        <v>94</v>
      </c>
      <c r="E46" s="85" t="s">
        <v>91</v>
      </c>
      <c r="F46" s="85">
        <v>1629.3300000000002</v>
      </c>
      <c r="G46" s="87">
        <v>6</v>
      </c>
      <c r="H46" s="108"/>
      <c r="I46" s="109"/>
      <c r="J46" s="88">
        <f t="shared" si="0"/>
        <v>0</v>
      </c>
      <c r="K46" s="89">
        <v>0.2</v>
      </c>
      <c r="L46" s="90">
        <f t="shared" si="1"/>
        <v>0</v>
      </c>
      <c r="M46" s="91" t="s">
        <v>129</v>
      </c>
    </row>
    <row r="47" spans="1:13" x14ac:dyDescent="0.35">
      <c r="A47" s="85">
        <v>42</v>
      </c>
      <c r="B47" s="85" t="s">
        <v>83</v>
      </c>
      <c r="C47" s="86" t="s">
        <v>77</v>
      </c>
      <c r="D47" s="86" t="s">
        <v>95</v>
      </c>
      <c r="E47" s="85" t="s">
        <v>91</v>
      </c>
      <c r="F47" s="85">
        <v>3631.99</v>
      </c>
      <c r="G47" s="87">
        <v>12</v>
      </c>
      <c r="H47" s="108"/>
      <c r="I47" s="109"/>
      <c r="J47" s="88">
        <f t="shared" si="0"/>
        <v>0</v>
      </c>
      <c r="K47" s="89">
        <v>0.2</v>
      </c>
      <c r="L47" s="90">
        <f t="shared" si="1"/>
        <v>0</v>
      </c>
      <c r="M47" s="91" t="s">
        <v>130</v>
      </c>
    </row>
    <row r="48" spans="1:13" x14ac:dyDescent="0.35">
      <c r="A48" s="85">
        <v>43</v>
      </c>
      <c r="B48" s="85" t="s">
        <v>84</v>
      </c>
      <c r="C48" s="86" t="s">
        <v>44</v>
      </c>
      <c r="D48" s="86" t="s">
        <v>25</v>
      </c>
      <c r="E48" s="85" t="s">
        <v>91</v>
      </c>
      <c r="F48" s="85">
        <v>7794.71</v>
      </c>
      <c r="G48" s="87">
        <v>12</v>
      </c>
      <c r="H48" s="108"/>
      <c r="I48" s="109"/>
      <c r="J48" s="88">
        <f t="shared" si="0"/>
        <v>0</v>
      </c>
      <c r="K48" s="89">
        <v>0.2</v>
      </c>
      <c r="L48" s="90">
        <f t="shared" si="1"/>
        <v>0</v>
      </c>
      <c r="M48" s="91" t="s">
        <v>131</v>
      </c>
    </row>
    <row r="49" spans="1:13" x14ac:dyDescent="0.35">
      <c r="A49" s="85">
        <v>44</v>
      </c>
      <c r="B49" s="85" t="s">
        <v>84</v>
      </c>
      <c r="C49" s="86" t="s">
        <v>31</v>
      </c>
      <c r="D49" s="86" t="s">
        <v>16</v>
      </c>
      <c r="E49" s="85" t="s">
        <v>93</v>
      </c>
      <c r="F49" s="85">
        <v>9032.2800000000007</v>
      </c>
      <c r="G49" s="87">
        <v>12</v>
      </c>
      <c r="H49" s="108"/>
      <c r="I49" s="109"/>
      <c r="J49" s="88">
        <f t="shared" si="0"/>
        <v>0</v>
      </c>
      <c r="K49" s="89">
        <v>0.2</v>
      </c>
      <c r="L49" s="90">
        <f t="shared" si="1"/>
        <v>0</v>
      </c>
      <c r="M49" s="91" t="s">
        <v>132</v>
      </c>
    </row>
    <row r="50" spans="1:13" s="101" customFormat="1" ht="16.2" customHeight="1" x14ac:dyDescent="0.35">
      <c r="A50" s="85">
        <v>45</v>
      </c>
      <c r="B50" s="98" t="s">
        <v>85</v>
      </c>
      <c r="C50" s="99" t="s">
        <v>89</v>
      </c>
      <c r="D50" s="99" t="s">
        <v>62</v>
      </c>
      <c r="E50" s="94" t="s">
        <v>91</v>
      </c>
      <c r="F50" s="94">
        <v>2023.49</v>
      </c>
      <c r="G50" s="93">
        <v>12</v>
      </c>
      <c r="H50" s="108"/>
      <c r="I50" s="109"/>
      <c r="J50" s="88">
        <f t="shared" si="0"/>
        <v>0</v>
      </c>
      <c r="K50" s="89">
        <v>0.2</v>
      </c>
      <c r="L50" s="90">
        <f t="shared" si="1"/>
        <v>0</v>
      </c>
      <c r="M50" s="91" t="s">
        <v>133</v>
      </c>
    </row>
    <row r="51" spans="1:13" x14ac:dyDescent="0.35">
      <c r="A51" s="85">
        <v>46</v>
      </c>
      <c r="B51" s="85" t="s">
        <v>82</v>
      </c>
      <c r="C51" s="86" t="s">
        <v>5</v>
      </c>
      <c r="D51" s="86" t="s">
        <v>14</v>
      </c>
      <c r="E51" s="85" t="s">
        <v>92</v>
      </c>
      <c r="F51" s="85">
        <v>5628.84</v>
      </c>
      <c r="G51" s="93">
        <v>6</v>
      </c>
      <c r="H51" s="108"/>
      <c r="I51" s="109"/>
      <c r="J51" s="88">
        <f t="shared" si="0"/>
        <v>0</v>
      </c>
      <c r="K51" s="89">
        <v>0.2</v>
      </c>
      <c r="L51" s="90">
        <f>ROUND(J51*(1+K51),2)</f>
        <v>0</v>
      </c>
      <c r="M51" s="91"/>
    </row>
    <row r="52" spans="1:13" s="100" customFormat="1" x14ac:dyDescent="0.35">
      <c r="A52" s="85">
        <v>47</v>
      </c>
      <c r="B52" s="94" t="s">
        <v>82</v>
      </c>
      <c r="C52" s="95" t="s">
        <v>59</v>
      </c>
      <c r="D52" s="95" t="s">
        <v>60</v>
      </c>
      <c r="E52" s="94" t="s">
        <v>92</v>
      </c>
      <c r="F52" s="94">
        <v>2241.69</v>
      </c>
      <c r="G52" s="93">
        <v>6</v>
      </c>
      <c r="H52" s="108"/>
      <c r="I52" s="109"/>
      <c r="J52" s="88">
        <f t="shared" si="0"/>
        <v>0</v>
      </c>
      <c r="K52" s="89">
        <v>0.2</v>
      </c>
      <c r="L52" s="90">
        <f>ROUND(J52*(1+K52),2)</f>
        <v>0</v>
      </c>
      <c r="M52" s="91"/>
    </row>
    <row r="53" spans="1:13" x14ac:dyDescent="0.35">
      <c r="A53" s="85">
        <v>48</v>
      </c>
      <c r="B53" s="85" t="s">
        <v>82</v>
      </c>
      <c r="C53" s="86" t="s">
        <v>46</v>
      </c>
      <c r="D53" s="86" t="s">
        <v>22</v>
      </c>
      <c r="E53" s="85" t="s">
        <v>92</v>
      </c>
      <c r="F53" s="85">
        <v>1243.47</v>
      </c>
      <c r="G53" s="85">
        <v>12</v>
      </c>
      <c r="H53" s="108"/>
      <c r="I53" s="109"/>
      <c r="J53" s="88">
        <f t="shared" si="0"/>
        <v>0</v>
      </c>
      <c r="K53" s="89">
        <v>0.2</v>
      </c>
      <c r="L53" s="90">
        <f>ROUND(J53*(1+K53),2)</f>
        <v>0</v>
      </c>
      <c r="M53" s="91" t="s">
        <v>124</v>
      </c>
    </row>
    <row r="54" spans="1:13" s="97" customFormat="1" x14ac:dyDescent="0.35">
      <c r="A54" s="85">
        <v>49</v>
      </c>
      <c r="B54" s="85" t="s">
        <v>82</v>
      </c>
      <c r="C54" s="86" t="s">
        <v>134</v>
      </c>
      <c r="D54" s="86" t="s">
        <v>135</v>
      </c>
      <c r="E54" s="85" t="s">
        <v>92</v>
      </c>
      <c r="F54" s="85">
        <f>432.08+2809.09</f>
        <v>3241.17</v>
      </c>
      <c r="G54" s="85">
        <v>12</v>
      </c>
      <c r="H54" s="108"/>
      <c r="I54" s="109"/>
      <c r="J54" s="88">
        <f t="shared" si="0"/>
        <v>0</v>
      </c>
      <c r="K54" s="89">
        <v>0.2</v>
      </c>
      <c r="L54" s="90">
        <f>ROUND(J54*(1+K54),2)</f>
        <v>0</v>
      </c>
      <c r="M54" s="91" t="s">
        <v>141</v>
      </c>
    </row>
    <row r="55" spans="1:13" x14ac:dyDescent="0.35">
      <c r="F55" s="104">
        <f>SUM(F6:F54)</f>
        <v>103093.34000000001</v>
      </c>
      <c r="K55" s="62"/>
      <c r="L55" s="105">
        <f>SUM(L6:L54)</f>
        <v>0</v>
      </c>
    </row>
    <row r="56" spans="1:13" x14ac:dyDescent="0.35">
      <c r="K56" s="62"/>
      <c r="L56" s="62"/>
    </row>
    <row r="57" spans="1:13" x14ac:dyDescent="0.35">
      <c r="K57" s="62"/>
      <c r="L57" s="62"/>
    </row>
    <row r="58" spans="1:13" x14ac:dyDescent="0.35">
      <c r="K58" s="62"/>
      <c r="L58" s="62"/>
    </row>
    <row r="59" spans="1:13" x14ac:dyDescent="0.35">
      <c r="F59" s="62"/>
      <c r="K59" s="62"/>
      <c r="L59" s="62"/>
    </row>
    <row r="60" spans="1:13" x14ac:dyDescent="0.35">
      <c r="F60" s="62"/>
      <c r="K60" s="62"/>
      <c r="L60" s="62"/>
    </row>
    <row r="61" spans="1:13" x14ac:dyDescent="0.35">
      <c r="F61" s="62"/>
      <c r="K61" s="62"/>
      <c r="L61" s="62"/>
    </row>
    <row r="62" spans="1:13" x14ac:dyDescent="0.35">
      <c r="F62" s="62"/>
      <c r="K62" s="62"/>
      <c r="L62" s="62"/>
    </row>
    <row r="63" spans="1:13" x14ac:dyDescent="0.35">
      <c r="F63" s="62"/>
      <c r="K63" s="62"/>
      <c r="L63" s="62"/>
    </row>
    <row r="64" spans="1:13" x14ac:dyDescent="0.35">
      <c r="F64" s="62"/>
    </row>
    <row r="65" spans="6:6" x14ac:dyDescent="0.35">
      <c r="F65" s="62"/>
    </row>
    <row r="66" spans="6:6" x14ac:dyDescent="0.35">
      <c r="F66" s="62"/>
    </row>
    <row r="67" spans="6:6" x14ac:dyDescent="0.35">
      <c r="F67" s="62"/>
    </row>
    <row r="68" spans="6:6" x14ac:dyDescent="0.35">
      <c r="F68" s="62"/>
    </row>
    <row r="69" spans="6:6" x14ac:dyDescent="0.35">
      <c r="F69" s="62"/>
    </row>
    <row r="70" spans="6:6" x14ac:dyDescent="0.35">
      <c r="F70" s="62"/>
    </row>
    <row r="71" spans="6:6" x14ac:dyDescent="0.35">
      <c r="F71" s="62"/>
    </row>
  </sheetData>
  <sheetProtection algorithmName="SHA-512" hashValue="Dt+Os0Bix1YIuB6QvHioHZOdMdbHWG+PrHnroegWeXSQrad4RBOCuXWma+w1gdVWGKiEeLhfHgDi8zv5421+Yw==" saltValue="UG1uXcvGMKQaDTb0G3YSBA==" spinCount="100000" sheet="1" objects="1" scenarios="1"/>
  <autoFilter ref="B5:L50" xr:uid="{00000000-0009-0000-0000-000000000000}"/>
  <mergeCells count="4">
    <mergeCell ref="A1:M1"/>
    <mergeCell ref="A2:M2"/>
    <mergeCell ref="A3:M3"/>
    <mergeCell ref="A4:M4"/>
  </mergeCells>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zoomScale="85" zoomScaleNormal="85" workbookViewId="0">
      <selection activeCell="G26" sqref="G26"/>
    </sheetView>
  </sheetViews>
  <sheetFormatPr baseColWidth="10" defaultColWidth="11.44140625" defaultRowHeight="16.2" x14ac:dyDescent="0.35"/>
  <cols>
    <col min="1" max="1" width="11.44140625" style="1"/>
    <col min="2" max="2" width="18" style="8" bestFit="1" customWidth="1"/>
    <col min="3" max="3" width="58.44140625" style="7" bestFit="1" customWidth="1"/>
    <col min="4" max="4" width="25.33203125" style="8" bestFit="1" customWidth="1"/>
    <col min="5" max="5" width="20.109375" style="8" bestFit="1" customWidth="1"/>
    <col min="6" max="6" width="20.109375" style="8" customWidth="1"/>
    <col min="7" max="7" width="28.88671875" style="1" bestFit="1" customWidth="1"/>
    <col min="8" max="9" width="17.33203125" style="1" customWidth="1"/>
    <col min="10" max="10" width="16.44140625" style="1" customWidth="1"/>
    <col min="11" max="11" width="11.5546875" style="3" customWidth="1"/>
    <col min="12" max="12" width="19.33203125" style="2" customWidth="1"/>
    <col min="13" max="13" width="120.5546875" style="4" bestFit="1" customWidth="1"/>
    <col min="14" max="16384" width="11.44140625" style="1"/>
  </cols>
  <sheetData>
    <row r="1" spans="1:13" ht="22.2" x14ac:dyDescent="0.35">
      <c r="A1" s="50" t="str">
        <f>'Page de garde'!A1</f>
        <v>Prestations de lutte contre les nuisibles</v>
      </c>
      <c r="B1" s="50"/>
      <c r="C1" s="50"/>
      <c r="D1" s="50"/>
      <c r="E1" s="50"/>
      <c r="F1" s="50"/>
      <c r="G1" s="50"/>
      <c r="H1" s="50"/>
      <c r="I1" s="50"/>
      <c r="J1" s="50"/>
      <c r="K1" s="50"/>
      <c r="L1" s="50"/>
      <c r="M1" s="50"/>
    </row>
    <row r="2" spans="1:13" ht="22.2" customHeight="1" x14ac:dyDescent="0.35">
      <c r="A2" s="51" t="str">
        <f>'Page de garde'!A2</f>
        <v>Lot 1 : Suivi préventif et traitement curatif des bâtiments de l’Université de Strasbourg</v>
      </c>
      <c r="B2" s="51"/>
      <c r="C2" s="51"/>
      <c r="D2" s="51"/>
      <c r="E2" s="51"/>
      <c r="F2" s="51"/>
      <c r="G2" s="51"/>
      <c r="H2" s="51"/>
      <c r="I2" s="51"/>
      <c r="J2" s="51"/>
      <c r="K2" s="51"/>
      <c r="L2" s="51"/>
      <c r="M2" s="51"/>
    </row>
    <row r="3" spans="1:13" ht="32.700000000000003" customHeight="1" x14ac:dyDescent="0.35">
      <c r="A3" s="52" t="str">
        <f>'Page de garde'!B10</f>
        <v>DPGF_Désinsectisation lot 1</v>
      </c>
      <c r="B3" s="52"/>
      <c r="C3" s="52"/>
      <c r="D3" s="52"/>
      <c r="E3" s="52"/>
      <c r="F3" s="52"/>
      <c r="G3" s="52"/>
      <c r="H3" s="52"/>
      <c r="I3" s="52"/>
      <c r="J3" s="52"/>
      <c r="K3" s="52"/>
      <c r="L3" s="52"/>
      <c r="M3" s="52"/>
    </row>
    <row r="4" spans="1:13" ht="22.2" x14ac:dyDescent="0.35">
      <c r="A4" s="53" t="s">
        <v>239</v>
      </c>
      <c r="B4" s="54"/>
      <c r="C4" s="54"/>
      <c r="D4" s="54"/>
      <c r="E4" s="54"/>
      <c r="F4" s="54"/>
      <c r="G4" s="54"/>
      <c r="H4" s="54"/>
      <c r="I4" s="54"/>
      <c r="J4" s="54"/>
      <c r="K4" s="54"/>
      <c r="L4" s="54"/>
      <c r="M4" s="54"/>
    </row>
    <row r="5" spans="1:13" s="4" customFormat="1" ht="48.6" x14ac:dyDescent="0.35">
      <c r="A5" s="49" t="s">
        <v>209</v>
      </c>
      <c r="B5" s="49" t="s">
        <v>78</v>
      </c>
      <c r="C5" s="49" t="s">
        <v>27</v>
      </c>
      <c r="D5" s="49" t="s">
        <v>7</v>
      </c>
      <c r="E5" s="49" t="s">
        <v>45</v>
      </c>
      <c r="F5" s="49" t="s">
        <v>240</v>
      </c>
      <c r="G5" s="14" t="s">
        <v>147</v>
      </c>
      <c r="H5" s="14" t="s">
        <v>143</v>
      </c>
      <c r="I5" s="14" t="s">
        <v>215</v>
      </c>
      <c r="J5" s="15" t="s">
        <v>98</v>
      </c>
      <c r="K5" s="16" t="s">
        <v>86</v>
      </c>
      <c r="L5" s="15" t="s">
        <v>148</v>
      </c>
      <c r="M5" s="17" t="s">
        <v>222</v>
      </c>
    </row>
    <row r="6" spans="1:13" ht="16.2" customHeight="1" x14ac:dyDescent="0.35">
      <c r="A6" s="22">
        <v>1</v>
      </c>
      <c r="B6" s="31" t="s">
        <v>79</v>
      </c>
      <c r="C6" s="32" t="s">
        <v>49</v>
      </c>
      <c r="D6" s="31" t="s">
        <v>11</v>
      </c>
      <c r="E6" s="31" t="s">
        <v>91</v>
      </c>
      <c r="F6" s="31">
        <v>1824.22</v>
      </c>
      <c r="G6" s="22">
        <v>2</v>
      </c>
      <c r="H6" s="110"/>
      <c r="I6" s="111"/>
      <c r="J6" s="37">
        <f>G6*H6*I6</f>
        <v>0</v>
      </c>
      <c r="K6" s="9">
        <v>0.2</v>
      </c>
      <c r="L6" s="34">
        <f>ROUND(J6*(1+K6),2)</f>
        <v>0</v>
      </c>
      <c r="M6" s="35"/>
    </row>
    <row r="7" spans="1:13" ht="16.2" customHeight="1" x14ac:dyDescent="0.35">
      <c r="A7" s="22">
        <v>2</v>
      </c>
      <c r="B7" s="31" t="s">
        <v>79</v>
      </c>
      <c r="C7" s="32" t="s">
        <v>0</v>
      </c>
      <c r="D7" s="31" t="s">
        <v>13</v>
      </c>
      <c r="E7" s="31" t="s">
        <v>91</v>
      </c>
      <c r="F7" s="31">
        <v>1082.73</v>
      </c>
      <c r="G7" s="13">
        <v>2</v>
      </c>
      <c r="H7" s="112"/>
      <c r="I7" s="111"/>
      <c r="J7" s="37">
        <f t="shared" ref="J7:J17" si="0">G7*H7*I7</f>
        <v>0</v>
      </c>
      <c r="K7" s="9">
        <v>0.2</v>
      </c>
      <c r="L7" s="34">
        <f t="shared" ref="L7:L16" si="1">ROUND(J7*(1+K7),2)</f>
        <v>0</v>
      </c>
      <c r="M7" s="24"/>
    </row>
    <row r="8" spans="1:13" s="19" customFormat="1" x14ac:dyDescent="0.35">
      <c r="A8" s="22">
        <v>3</v>
      </c>
      <c r="B8" s="22" t="s">
        <v>79</v>
      </c>
      <c r="C8" s="20" t="s">
        <v>142</v>
      </c>
      <c r="D8" s="22" t="s">
        <v>139</v>
      </c>
      <c r="E8" s="22" t="s">
        <v>91</v>
      </c>
      <c r="F8" s="22">
        <v>487.38</v>
      </c>
      <c r="G8" s="22">
        <v>12</v>
      </c>
      <c r="H8" s="110"/>
      <c r="I8" s="111"/>
      <c r="J8" s="37">
        <f t="shared" si="0"/>
        <v>0</v>
      </c>
      <c r="K8" s="9">
        <v>0.2</v>
      </c>
      <c r="L8" s="34">
        <f t="shared" si="1"/>
        <v>0</v>
      </c>
      <c r="M8" s="21" t="s">
        <v>140</v>
      </c>
    </row>
    <row r="9" spans="1:13" s="19" customFormat="1" x14ac:dyDescent="0.35">
      <c r="A9" s="22">
        <v>4</v>
      </c>
      <c r="B9" s="31" t="s">
        <v>213</v>
      </c>
      <c r="C9" s="32" t="s">
        <v>211</v>
      </c>
      <c r="D9" s="32" t="s">
        <v>212</v>
      </c>
      <c r="E9" s="31" t="s">
        <v>91</v>
      </c>
      <c r="F9" s="31">
        <v>3144.27</v>
      </c>
      <c r="G9" s="22">
        <v>2</v>
      </c>
      <c r="H9" s="110"/>
      <c r="I9" s="111"/>
      <c r="J9" s="37">
        <f t="shared" si="0"/>
        <v>0</v>
      </c>
      <c r="K9" s="9">
        <v>0.2</v>
      </c>
      <c r="L9" s="34">
        <f t="shared" ref="L9:L10" si="2">ROUND(J9*(1+K9),2)</f>
        <v>0</v>
      </c>
      <c r="M9" s="21"/>
    </row>
    <row r="10" spans="1:13" ht="16.2" customHeight="1" x14ac:dyDescent="0.35">
      <c r="A10" s="22">
        <v>5</v>
      </c>
      <c r="B10" s="33" t="s">
        <v>81</v>
      </c>
      <c r="C10" s="32" t="s">
        <v>28</v>
      </c>
      <c r="D10" s="31" t="s">
        <v>8</v>
      </c>
      <c r="E10" s="31" t="s">
        <v>91</v>
      </c>
      <c r="F10" s="31">
        <v>300.3</v>
      </c>
      <c r="G10" s="22">
        <v>12</v>
      </c>
      <c r="H10" s="110"/>
      <c r="I10" s="111"/>
      <c r="J10" s="37">
        <f t="shared" si="0"/>
        <v>0</v>
      </c>
      <c r="K10" s="9">
        <v>0.2</v>
      </c>
      <c r="L10" s="34">
        <f t="shared" si="2"/>
        <v>0</v>
      </c>
      <c r="M10" s="35"/>
    </row>
    <row r="11" spans="1:13" ht="16.2" customHeight="1" x14ac:dyDescent="0.35">
      <c r="A11" s="22">
        <v>6</v>
      </c>
      <c r="B11" s="33" t="s">
        <v>81</v>
      </c>
      <c r="C11" s="32" t="s">
        <v>3</v>
      </c>
      <c r="D11" s="31" t="s">
        <v>9</v>
      </c>
      <c r="E11" s="31" t="s">
        <v>91</v>
      </c>
      <c r="F11" s="31">
        <v>926.83</v>
      </c>
      <c r="G11" s="11">
        <v>12</v>
      </c>
      <c r="H11" s="113"/>
      <c r="I11" s="111"/>
      <c r="J11" s="37">
        <f t="shared" si="0"/>
        <v>0</v>
      </c>
      <c r="K11" s="9">
        <v>0.2</v>
      </c>
      <c r="L11" s="34">
        <f t="shared" si="1"/>
        <v>0</v>
      </c>
      <c r="M11" s="24"/>
    </row>
    <row r="12" spans="1:13" ht="16.2" customHeight="1" x14ac:dyDescent="0.35">
      <c r="A12" s="22">
        <v>7</v>
      </c>
      <c r="B12" s="33" t="s">
        <v>81</v>
      </c>
      <c r="C12" s="32" t="s">
        <v>2</v>
      </c>
      <c r="D12" s="36" t="s">
        <v>34</v>
      </c>
      <c r="E12" s="31" t="s">
        <v>91</v>
      </c>
      <c r="F12" s="31">
        <v>1755.46</v>
      </c>
      <c r="G12" s="12">
        <v>6</v>
      </c>
      <c r="H12" s="108"/>
      <c r="I12" s="111"/>
      <c r="J12" s="37">
        <f t="shared" si="0"/>
        <v>0</v>
      </c>
      <c r="K12" s="9">
        <v>0.2</v>
      </c>
      <c r="L12" s="34">
        <f t="shared" si="1"/>
        <v>0</v>
      </c>
      <c r="M12" s="24"/>
    </row>
    <row r="13" spans="1:13" ht="16.2" customHeight="1" x14ac:dyDescent="0.35">
      <c r="A13" s="22">
        <v>8</v>
      </c>
      <c r="B13" s="31" t="s">
        <v>83</v>
      </c>
      <c r="C13" s="32" t="s">
        <v>38</v>
      </c>
      <c r="D13" s="31" t="s">
        <v>42</v>
      </c>
      <c r="E13" s="31" t="s">
        <v>91</v>
      </c>
      <c r="F13" s="31">
        <v>680.5</v>
      </c>
      <c r="G13" s="18" t="s">
        <v>216</v>
      </c>
      <c r="H13" s="11">
        <v>1</v>
      </c>
      <c r="I13" s="111"/>
      <c r="J13" s="37">
        <f>H13*I13</f>
        <v>0</v>
      </c>
      <c r="K13" s="9">
        <v>0.2</v>
      </c>
      <c r="L13" s="34">
        <f t="shared" si="1"/>
        <v>0</v>
      </c>
      <c r="M13" s="24"/>
    </row>
    <row r="14" spans="1:13" ht="16.2" customHeight="1" x14ac:dyDescent="0.35">
      <c r="A14" s="22">
        <v>9</v>
      </c>
      <c r="B14" s="31" t="s">
        <v>83</v>
      </c>
      <c r="C14" s="36" t="s">
        <v>50</v>
      </c>
      <c r="D14" s="31" t="s">
        <v>42</v>
      </c>
      <c r="E14" s="31" t="s">
        <v>91</v>
      </c>
      <c r="F14" s="31">
        <v>1908.96</v>
      </c>
      <c r="G14" s="18" t="s">
        <v>216</v>
      </c>
      <c r="H14" s="11">
        <v>1</v>
      </c>
      <c r="I14" s="111"/>
      <c r="J14" s="37">
        <f>H14*I14</f>
        <v>0</v>
      </c>
      <c r="K14" s="9">
        <v>0.2</v>
      </c>
      <c r="L14" s="34">
        <f t="shared" si="1"/>
        <v>0</v>
      </c>
      <c r="M14" s="24"/>
    </row>
    <row r="15" spans="1:13" s="6" customFormat="1" ht="32.4" x14ac:dyDescent="0.35">
      <c r="A15" s="22">
        <v>10</v>
      </c>
      <c r="B15" s="33" t="s">
        <v>85</v>
      </c>
      <c r="C15" s="36" t="s">
        <v>89</v>
      </c>
      <c r="D15" s="33" t="s">
        <v>62</v>
      </c>
      <c r="E15" s="31" t="s">
        <v>91</v>
      </c>
      <c r="F15" s="31">
        <v>900</v>
      </c>
      <c r="G15" s="11">
        <v>2</v>
      </c>
      <c r="H15" s="113"/>
      <c r="I15" s="111"/>
      <c r="J15" s="37">
        <f t="shared" si="0"/>
        <v>0</v>
      </c>
      <c r="K15" s="9">
        <v>0.2</v>
      </c>
      <c r="L15" s="34">
        <f t="shared" si="1"/>
        <v>0</v>
      </c>
      <c r="M15" s="38"/>
    </row>
    <row r="16" spans="1:13" s="6" customFormat="1" ht="32.4" x14ac:dyDescent="0.35">
      <c r="A16" s="22">
        <v>10</v>
      </c>
      <c r="B16" s="33" t="s">
        <v>85</v>
      </c>
      <c r="C16" s="36" t="s">
        <v>89</v>
      </c>
      <c r="D16" s="33" t="s">
        <v>62</v>
      </c>
      <c r="E16" s="31" t="s">
        <v>91</v>
      </c>
      <c r="F16" s="31">
        <v>900</v>
      </c>
      <c r="G16" s="18" t="s">
        <v>216</v>
      </c>
      <c r="H16" s="11">
        <v>1</v>
      </c>
      <c r="I16" s="111"/>
      <c r="J16" s="37">
        <f>H16*I16</f>
        <v>0</v>
      </c>
      <c r="K16" s="9">
        <v>0.2</v>
      </c>
      <c r="L16" s="34">
        <f t="shared" si="1"/>
        <v>0</v>
      </c>
      <c r="M16" s="38"/>
    </row>
    <row r="17" spans="1:13" s="5" customFormat="1" x14ac:dyDescent="0.35">
      <c r="A17" s="22">
        <v>11</v>
      </c>
      <c r="B17" s="31" t="s">
        <v>82</v>
      </c>
      <c r="C17" s="32" t="s">
        <v>59</v>
      </c>
      <c r="D17" s="31" t="s">
        <v>60</v>
      </c>
      <c r="E17" s="31" t="s">
        <v>92</v>
      </c>
      <c r="F17" s="31">
        <v>2241.69</v>
      </c>
      <c r="G17" s="11">
        <v>6</v>
      </c>
      <c r="H17" s="113"/>
      <c r="I17" s="111"/>
      <c r="J17" s="37">
        <f t="shared" si="0"/>
        <v>0</v>
      </c>
      <c r="K17" s="9">
        <v>0.2</v>
      </c>
      <c r="L17" s="34">
        <f>ROUND(J17*(1+K17),2)</f>
        <v>0</v>
      </c>
      <c r="M17" s="10"/>
    </row>
    <row r="18" spans="1:13" s="5" customFormat="1" x14ac:dyDescent="0.35">
      <c r="A18" s="22">
        <v>11</v>
      </c>
      <c r="B18" s="31" t="s">
        <v>82</v>
      </c>
      <c r="C18" s="32" t="s">
        <v>59</v>
      </c>
      <c r="D18" s="31" t="s">
        <v>60</v>
      </c>
      <c r="E18" s="31" t="s">
        <v>92</v>
      </c>
      <c r="F18" s="31">
        <v>2241.69</v>
      </c>
      <c r="G18" s="18" t="s">
        <v>214</v>
      </c>
      <c r="H18" s="11">
        <v>13</v>
      </c>
      <c r="I18" s="111"/>
      <c r="J18" s="37">
        <f>H18*I18</f>
        <v>0</v>
      </c>
      <c r="K18" s="9">
        <v>0.2</v>
      </c>
      <c r="L18" s="34">
        <f>ROUND(J18*(1+K18),2)</f>
        <v>0</v>
      </c>
      <c r="M18" s="10"/>
    </row>
    <row r="19" spans="1:13" x14ac:dyDescent="0.35">
      <c r="K19"/>
      <c r="L19"/>
    </row>
    <row r="20" spans="1:13" x14ac:dyDescent="0.35">
      <c r="K20"/>
      <c r="L20"/>
    </row>
    <row r="21" spans="1:13" x14ac:dyDescent="0.35">
      <c r="K21"/>
      <c r="L21"/>
    </row>
    <row r="22" spans="1:13" x14ac:dyDescent="0.35">
      <c r="K22"/>
      <c r="L22"/>
    </row>
    <row r="23" spans="1:13" x14ac:dyDescent="0.35">
      <c r="K23"/>
      <c r="L23"/>
    </row>
    <row r="24" spans="1:13" x14ac:dyDescent="0.35">
      <c r="K24"/>
      <c r="L24"/>
    </row>
    <row r="25" spans="1:13" x14ac:dyDescent="0.35">
      <c r="K25"/>
      <c r="L25"/>
    </row>
    <row r="26" spans="1:13" x14ac:dyDescent="0.35">
      <c r="K26"/>
      <c r="L26"/>
    </row>
    <row r="27" spans="1:13" s="4" customFormat="1" x14ac:dyDescent="0.35">
      <c r="B27" s="8"/>
      <c r="C27" s="7"/>
      <c r="D27" s="8"/>
      <c r="E27" s="8"/>
      <c r="F27" s="8"/>
      <c r="G27" s="1"/>
      <c r="H27" s="1"/>
      <c r="I27" s="1"/>
      <c r="J27" s="1"/>
      <c r="K27"/>
      <c r="L27"/>
    </row>
    <row r="28" spans="1:13" s="4" customFormat="1" x14ac:dyDescent="0.35">
      <c r="B28" s="8"/>
      <c r="C28" s="7"/>
      <c r="D28" s="8"/>
      <c r="E28" s="8"/>
      <c r="F28" s="8"/>
      <c r="G28" s="1"/>
      <c r="H28" s="1"/>
      <c r="I28" s="1"/>
      <c r="J28" s="1"/>
      <c r="K28"/>
      <c r="L28"/>
    </row>
    <row r="29" spans="1:13" s="4" customFormat="1" x14ac:dyDescent="0.35">
      <c r="B29" s="8"/>
      <c r="C29" s="7"/>
      <c r="D29" s="8"/>
      <c r="E29" s="8"/>
      <c r="F29" s="8"/>
      <c r="G29" s="1"/>
      <c r="H29" s="1"/>
      <c r="I29" s="1"/>
      <c r="J29" s="1"/>
      <c r="K29"/>
      <c r="L29"/>
    </row>
    <row r="30" spans="1:13" s="4" customFormat="1" x14ac:dyDescent="0.35">
      <c r="B30" s="8"/>
      <c r="C30" s="7"/>
      <c r="D30" s="8"/>
      <c r="E30" s="8"/>
      <c r="F30" s="8"/>
      <c r="G30" s="1"/>
      <c r="H30" s="1"/>
      <c r="I30" s="1"/>
      <c r="J30" s="1"/>
      <c r="K30"/>
      <c r="L30"/>
    </row>
  </sheetData>
  <sheetProtection algorithmName="SHA-512" hashValue="7RkkMRy8uwr9wrJcCNUB6Rd4HQt0+zRiBXZDenNJ2D03aED3w0yfcWa3+h/Nd22hOz1dRqgbhppv5M3cjljzdQ==" saltValue="apRCIqlh752+ftFUwYpeBQ==" spinCount="100000" sheet="1" objects="1" scenarios="1" formatColumns="0"/>
  <autoFilter ref="B5:L17" xr:uid="{00000000-0009-0000-0000-000001000000}"/>
  <mergeCells count="4">
    <mergeCell ref="A1:M1"/>
    <mergeCell ref="A2:M2"/>
    <mergeCell ref="A3:M3"/>
    <mergeCell ref="A4:M4"/>
  </mergeCells>
  <pageMargins left="0.7" right="0.7" top="0.75" bottom="0.75" header="0.3" footer="0.3"/>
  <pageSetup paperSize="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F5E2A-A141-4FDC-AC54-F3928AD19D86}">
  <dimension ref="A1:K16"/>
  <sheetViews>
    <sheetView workbookViewId="0">
      <selection activeCell="B11" sqref="B11"/>
    </sheetView>
  </sheetViews>
  <sheetFormatPr baseColWidth="10" defaultRowHeight="13.2" x14ac:dyDescent="0.25"/>
  <cols>
    <col min="1" max="1" width="126.6640625" bestFit="1" customWidth="1"/>
    <col min="2" max="2" width="10.6640625" bestFit="1" customWidth="1"/>
    <col min="3" max="3" width="14.109375" customWidth="1"/>
    <col min="4" max="4" width="10" bestFit="1" customWidth="1"/>
  </cols>
  <sheetData>
    <row r="1" spans="1:11" ht="22.2" x14ac:dyDescent="0.25">
      <c r="A1" s="50" t="str">
        <f>'Page de garde'!A1</f>
        <v>Prestations de lutte contre les nuisibles</v>
      </c>
      <c r="B1" s="50"/>
      <c r="C1" s="50"/>
      <c r="D1" s="50"/>
      <c r="E1" s="42"/>
      <c r="F1" s="42"/>
      <c r="G1" s="42"/>
      <c r="H1" s="42"/>
      <c r="I1" s="42"/>
      <c r="J1" s="42"/>
      <c r="K1" s="42"/>
    </row>
    <row r="2" spans="1:11" ht="22.2" customHeight="1" x14ac:dyDescent="0.25">
      <c r="A2" s="51" t="str">
        <f>'Page de garde'!A2</f>
        <v>Lot 1 : Suivi préventif et traitement curatif des bâtiments de l’Université de Strasbourg</v>
      </c>
      <c r="B2" s="51"/>
      <c r="C2" s="51"/>
      <c r="D2" s="51"/>
      <c r="E2" s="41"/>
      <c r="F2" s="41"/>
      <c r="G2" s="41"/>
      <c r="H2" s="41"/>
      <c r="I2" s="41"/>
      <c r="J2" s="41"/>
      <c r="K2" s="41"/>
    </row>
    <row r="3" spans="1:11" ht="22.2" x14ac:dyDescent="0.25">
      <c r="A3" s="52" t="str">
        <f>'Page de garde'!B11</f>
        <v>DPGF_Prix pour ajout ou retrait de postes</v>
      </c>
      <c r="B3" s="52"/>
      <c r="C3" s="52"/>
      <c r="D3" s="52"/>
      <c r="E3" s="40"/>
      <c r="F3" s="40"/>
      <c r="G3" s="40"/>
      <c r="H3" s="40"/>
      <c r="I3" s="40"/>
      <c r="J3" s="40"/>
      <c r="K3" s="40"/>
    </row>
    <row r="4" spans="1:11" ht="90.6" customHeight="1" x14ac:dyDescent="0.25">
      <c r="A4" s="55" t="s">
        <v>223</v>
      </c>
      <c r="B4" s="55"/>
      <c r="C4" s="55"/>
      <c r="D4" s="55"/>
      <c r="E4" s="39"/>
      <c r="F4" s="39"/>
      <c r="G4" s="39"/>
      <c r="H4" s="39"/>
      <c r="I4" s="39"/>
      <c r="J4" s="39"/>
      <c r="K4" s="39"/>
    </row>
    <row r="5" spans="1:11" ht="66.599999999999994" x14ac:dyDescent="0.5">
      <c r="A5" s="48"/>
      <c r="B5" s="44" t="s">
        <v>217</v>
      </c>
      <c r="C5" s="45" t="s">
        <v>86</v>
      </c>
      <c r="D5" s="44" t="s">
        <v>218</v>
      </c>
    </row>
    <row r="6" spans="1:11" ht="22.2" x14ac:dyDescent="0.5">
      <c r="A6" s="48" t="s">
        <v>219</v>
      </c>
      <c r="B6" s="114"/>
      <c r="C6" s="46">
        <v>0.2</v>
      </c>
      <c r="D6" s="47">
        <f>ROUND(B6*(1+C6),2)</f>
        <v>0</v>
      </c>
    </row>
    <row r="7" spans="1:11" ht="22.2" x14ac:dyDescent="0.5">
      <c r="A7" s="48" t="s">
        <v>220</v>
      </c>
      <c r="B7" s="115"/>
      <c r="C7" s="46">
        <v>0.2</v>
      </c>
      <c r="D7" s="47">
        <f t="shared" ref="D7:D8" si="0">ROUND(B7*(1+C7),2)</f>
        <v>0</v>
      </c>
    </row>
    <row r="8" spans="1:11" ht="22.2" x14ac:dyDescent="0.5">
      <c r="A8" s="48" t="s">
        <v>221</v>
      </c>
      <c r="B8" s="115"/>
      <c r="C8" s="46">
        <v>0.2</v>
      </c>
      <c r="D8" s="47">
        <f t="shared" si="0"/>
        <v>0</v>
      </c>
    </row>
    <row r="9" spans="1:11" ht="22.2" x14ac:dyDescent="0.5">
      <c r="A9" s="43"/>
      <c r="B9" s="43"/>
      <c r="C9" s="43"/>
      <c r="D9" s="43"/>
    </row>
    <row r="10" spans="1:11" ht="22.2" x14ac:dyDescent="0.5">
      <c r="A10" s="43"/>
      <c r="B10" s="43"/>
      <c r="C10" s="43"/>
      <c r="D10" s="43"/>
    </row>
    <row r="11" spans="1:11" ht="22.2" x14ac:dyDescent="0.5">
      <c r="A11" s="43"/>
      <c r="B11" s="43"/>
      <c r="C11" s="43"/>
      <c r="D11" s="43"/>
    </row>
    <row r="12" spans="1:11" ht="22.2" x14ac:dyDescent="0.5">
      <c r="A12" s="43"/>
      <c r="B12" s="43"/>
      <c r="C12" s="43"/>
      <c r="D12" s="43"/>
    </row>
    <row r="13" spans="1:11" ht="22.2" x14ac:dyDescent="0.5">
      <c r="A13" s="43"/>
      <c r="B13" s="43"/>
      <c r="C13" s="43"/>
      <c r="D13" s="43"/>
    </row>
    <row r="14" spans="1:11" ht="22.2" x14ac:dyDescent="0.5">
      <c r="A14" s="43"/>
      <c r="B14" s="43"/>
      <c r="C14" s="43"/>
      <c r="D14" s="43"/>
    </row>
    <row r="15" spans="1:11" ht="22.2" x14ac:dyDescent="0.5">
      <c r="A15" s="43"/>
      <c r="B15" s="43"/>
      <c r="C15" s="43"/>
      <c r="D15" s="43"/>
    </row>
    <row r="16" spans="1:11" ht="22.2" x14ac:dyDescent="0.5">
      <c r="A16" s="43"/>
      <c r="B16" s="43"/>
      <c r="C16" s="43"/>
      <c r="D16" s="43"/>
    </row>
  </sheetData>
  <sheetProtection algorithmName="SHA-512" hashValue="Lqs4hiBYgBBoKiEKgZj9eEL9Mqb3Mvv29c/htupjWYvKJfCor6ZB/Wf5rY59lZS2uW9oG0S5RpAy1/mfC2bosw==" saltValue="Zgzybt9+etfW3a74OR3V7w==" spinCount="100000" sheet="1" objects="1" scenarios="1"/>
  <mergeCells count="4">
    <mergeCell ref="A1:D1"/>
    <mergeCell ref="A2:D2"/>
    <mergeCell ref="A3:D3"/>
    <mergeCell ref="A4: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FFF9B-7F22-45F4-9339-63E13D284B8E}">
  <sheetPr>
    <pageSetUpPr fitToPage="1"/>
  </sheetPr>
  <dimension ref="A1:N36"/>
  <sheetViews>
    <sheetView topLeftCell="A22" zoomScale="115" zoomScaleNormal="115" zoomScaleSheetLayoutView="115" workbookViewId="0">
      <selection activeCell="C36" sqref="C36"/>
    </sheetView>
  </sheetViews>
  <sheetFormatPr baseColWidth="10" defaultColWidth="11.44140625" defaultRowHeight="16.2" x14ac:dyDescent="0.35"/>
  <cols>
    <col min="1" max="1" width="33.109375" style="135" bestFit="1" customWidth="1"/>
    <col min="2" max="2" width="12.109375" style="135" customWidth="1"/>
    <col min="3" max="3" width="15.5546875" style="136" customWidth="1"/>
    <col min="4" max="4" width="12.88671875" style="136" customWidth="1"/>
    <col min="5" max="5" width="14.6640625" style="136" bestFit="1" customWidth="1"/>
    <col min="6" max="6" width="22.88671875" style="118" bestFit="1" customWidth="1"/>
    <col min="7" max="16384" width="11.44140625" style="124"/>
  </cols>
  <sheetData>
    <row r="1" spans="1:14" s="118" customFormat="1" ht="22.2" x14ac:dyDescent="0.25">
      <c r="A1" s="116" t="str">
        <f>'Page de garde'!A1</f>
        <v>Prestations de lutte contre les nuisibles</v>
      </c>
      <c r="B1" s="116"/>
      <c r="C1" s="116"/>
      <c r="D1" s="116"/>
      <c r="E1" s="116"/>
      <c r="F1" s="117"/>
      <c r="G1" s="117"/>
      <c r="H1" s="117"/>
      <c r="I1" s="117"/>
      <c r="J1" s="117"/>
      <c r="K1" s="117"/>
    </row>
    <row r="2" spans="1:14" s="118" customFormat="1" ht="22.2" customHeight="1" x14ac:dyDescent="0.25">
      <c r="A2" s="119" t="str">
        <f>'Page de garde'!A2</f>
        <v>Lot 1 : Suivi préventif et traitement curatif des bâtiments de l’Université de Strasbourg</v>
      </c>
      <c r="B2" s="119"/>
      <c r="C2" s="119"/>
      <c r="D2" s="119"/>
      <c r="E2" s="119"/>
      <c r="F2" s="120"/>
      <c r="G2" s="120"/>
      <c r="H2" s="120"/>
      <c r="I2" s="120"/>
      <c r="J2" s="120"/>
      <c r="K2" s="120"/>
    </row>
    <row r="3" spans="1:14" s="118" customFormat="1" ht="22.2" customHeight="1" x14ac:dyDescent="0.25">
      <c r="A3" s="121" t="str">
        <f>'Page de garde'!B12</f>
        <v>BPU_Prestations curatives</v>
      </c>
      <c r="B3" s="121"/>
      <c r="C3" s="121"/>
      <c r="D3" s="121"/>
      <c r="E3" s="121"/>
      <c r="F3" s="120"/>
      <c r="G3" s="120"/>
      <c r="H3" s="120"/>
      <c r="I3" s="120"/>
      <c r="J3" s="120"/>
      <c r="K3" s="120"/>
    </row>
    <row r="4" spans="1:14" ht="48.6" x14ac:dyDescent="0.35">
      <c r="A4" s="122" t="s">
        <v>157</v>
      </c>
      <c r="B4" s="123" t="s">
        <v>158</v>
      </c>
      <c r="C4" s="122" t="s">
        <v>159</v>
      </c>
      <c r="D4" s="122" t="s">
        <v>86</v>
      </c>
      <c r="E4" s="122" t="s">
        <v>208</v>
      </c>
      <c r="J4" s="118"/>
      <c r="K4" s="118"/>
      <c r="L4" s="118"/>
      <c r="M4" s="118"/>
      <c r="N4" s="118"/>
    </row>
    <row r="5" spans="1:14" x14ac:dyDescent="0.35">
      <c r="A5" s="125" t="s">
        <v>161</v>
      </c>
      <c r="B5" s="125" t="s">
        <v>162</v>
      </c>
      <c r="C5" s="126"/>
      <c r="D5" s="127">
        <v>0.2</v>
      </c>
      <c r="E5" s="128">
        <f>ROUND(C5*(1+D5),2)</f>
        <v>0</v>
      </c>
      <c r="J5" s="118"/>
      <c r="K5" s="118"/>
      <c r="L5" s="118"/>
      <c r="M5" s="118"/>
      <c r="N5" s="118"/>
    </row>
    <row r="6" spans="1:14" x14ac:dyDescent="0.35">
      <c r="A6" s="125" t="s">
        <v>163</v>
      </c>
      <c r="B6" s="125" t="s">
        <v>162</v>
      </c>
      <c r="C6" s="126"/>
      <c r="D6" s="127">
        <v>0.2</v>
      </c>
      <c r="E6" s="128">
        <f t="shared" ref="E6:E10" si="0">ROUND(C6*(1+D6),2)</f>
        <v>0</v>
      </c>
      <c r="J6" s="118"/>
      <c r="K6" s="118"/>
      <c r="L6" s="118"/>
      <c r="M6" s="118"/>
      <c r="N6" s="118"/>
    </row>
    <row r="7" spans="1:14" x14ac:dyDescent="0.35">
      <c r="A7" s="125" t="s">
        <v>164</v>
      </c>
      <c r="B7" s="125" t="s">
        <v>162</v>
      </c>
      <c r="C7" s="126"/>
      <c r="D7" s="127">
        <v>0.2</v>
      </c>
      <c r="E7" s="128">
        <f t="shared" si="0"/>
        <v>0</v>
      </c>
      <c r="G7" s="129"/>
      <c r="J7" s="118"/>
      <c r="K7" s="118"/>
      <c r="L7" s="118"/>
      <c r="M7" s="118"/>
      <c r="N7" s="118"/>
    </row>
    <row r="8" spans="1:14" x14ac:dyDescent="0.35">
      <c r="A8" s="125" t="s">
        <v>165</v>
      </c>
      <c r="B8" s="125" t="s">
        <v>162</v>
      </c>
      <c r="C8" s="126"/>
      <c r="D8" s="127">
        <v>0.2</v>
      </c>
      <c r="E8" s="128">
        <f t="shared" si="0"/>
        <v>0</v>
      </c>
      <c r="J8" s="118"/>
      <c r="K8" s="118"/>
      <c r="L8" s="118"/>
      <c r="M8" s="118"/>
      <c r="N8" s="118"/>
    </row>
    <row r="9" spans="1:14" x14ac:dyDescent="0.35">
      <c r="A9" s="125" t="s">
        <v>166</v>
      </c>
      <c r="B9" s="125" t="s">
        <v>162</v>
      </c>
      <c r="C9" s="126"/>
      <c r="D9" s="127">
        <v>0.2</v>
      </c>
      <c r="E9" s="128">
        <f t="shared" si="0"/>
        <v>0</v>
      </c>
      <c r="J9" s="118"/>
      <c r="K9" s="118"/>
      <c r="L9" s="118"/>
      <c r="M9" s="118"/>
      <c r="N9" s="118"/>
    </row>
    <row r="10" spans="1:14" x14ac:dyDescent="0.35">
      <c r="A10" s="125" t="s">
        <v>167</v>
      </c>
      <c r="B10" s="125" t="s">
        <v>162</v>
      </c>
      <c r="C10" s="126"/>
      <c r="D10" s="127">
        <v>0.2</v>
      </c>
      <c r="E10" s="128">
        <f t="shared" si="0"/>
        <v>0</v>
      </c>
      <c r="J10" s="118"/>
      <c r="K10" s="118"/>
      <c r="L10" s="118"/>
      <c r="M10" s="118"/>
      <c r="N10" s="118"/>
    </row>
    <row r="11" spans="1:14" x14ac:dyDescent="0.35">
      <c r="A11" s="130"/>
      <c r="B11" s="118"/>
      <c r="C11" s="118"/>
      <c r="D11" s="118"/>
      <c r="E11" s="118"/>
      <c r="J11" s="118"/>
      <c r="K11" s="118"/>
      <c r="L11" s="118"/>
      <c r="M11" s="118"/>
      <c r="N11" s="118"/>
    </row>
    <row r="12" spans="1:14" ht="48.6" x14ac:dyDescent="0.35">
      <c r="A12" s="122" t="s">
        <v>168</v>
      </c>
      <c r="B12" s="123" t="s">
        <v>158</v>
      </c>
      <c r="C12" s="122" t="s">
        <v>159</v>
      </c>
      <c r="D12" s="122" t="s">
        <v>86</v>
      </c>
      <c r="E12" s="122" t="s">
        <v>208</v>
      </c>
      <c r="J12" s="118"/>
      <c r="K12" s="118"/>
      <c r="L12" s="118"/>
      <c r="M12" s="118"/>
      <c r="N12" s="118"/>
    </row>
    <row r="13" spans="1:14" x14ac:dyDescent="0.35">
      <c r="A13" s="125" t="s">
        <v>161</v>
      </c>
      <c r="B13" s="125" t="s">
        <v>162</v>
      </c>
      <c r="C13" s="126"/>
      <c r="D13" s="127">
        <v>0.2</v>
      </c>
      <c r="E13" s="128">
        <f>ROUND(C13*(1+D13),2)</f>
        <v>0</v>
      </c>
      <c r="J13" s="118"/>
      <c r="K13" s="118"/>
      <c r="L13" s="118"/>
      <c r="M13" s="118"/>
      <c r="N13" s="118"/>
    </row>
    <row r="14" spans="1:14" x14ac:dyDescent="0.35">
      <c r="A14" s="125" t="s">
        <v>163</v>
      </c>
      <c r="B14" s="125" t="s">
        <v>162</v>
      </c>
      <c r="C14" s="126"/>
      <c r="D14" s="127">
        <v>0.2</v>
      </c>
      <c r="E14" s="128">
        <f t="shared" ref="E14:E18" si="1">ROUND(C14*(1+D14),2)</f>
        <v>0</v>
      </c>
      <c r="J14" s="118"/>
      <c r="K14" s="118"/>
      <c r="L14" s="118"/>
      <c r="M14" s="118"/>
      <c r="N14" s="118"/>
    </row>
    <row r="15" spans="1:14" x14ac:dyDescent="0.35">
      <c r="A15" s="125" t="s">
        <v>164</v>
      </c>
      <c r="B15" s="125" t="s">
        <v>162</v>
      </c>
      <c r="C15" s="126"/>
      <c r="D15" s="127">
        <v>0.2</v>
      </c>
      <c r="E15" s="128">
        <f t="shared" si="1"/>
        <v>0</v>
      </c>
    </row>
    <row r="16" spans="1:14" s="118" customFormat="1" x14ac:dyDescent="0.25">
      <c r="A16" s="125" t="s">
        <v>165</v>
      </c>
      <c r="B16" s="125" t="s">
        <v>162</v>
      </c>
      <c r="C16" s="126"/>
      <c r="D16" s="127">
        <v>0.2</v>
      </c>
      <c r="E16" s="128">
        <f t="shared" si="1"/>
        <v>0</v>
      </c>
    </row>
    <row r="17" spans="1:5" s="118" customFormat="1" x14ac:dyDescent="0.25">
      <c r="A17" s="125" t="s">
        <v>166</v>
      </c>
      <c r="B17" s="125" t="s">
        <v>162</v>
      </c>
      <c r="C17" s="126"/>
      <c r="D17" s="127">
        <v>0.2</v>
      </c>
      <c r="E17" s="128">
        <f t="shared" si="1"/>
        <v>0</v>
      </c>
    </row>
    <row r="18" spans="1:5" s="118" customFormat="1" x14ac:dyDescent="0.25">
      <c r="A18" s="125" t="s">
        <v>167</v>
      </c>
      <c r="B18" s="125" t="s">
        <v>162</v>
      </c>
      <c r="C18" s="126"/>
      <c r="D18" s="127">
        <v>0.2</v>
      </c>
      <c r="E18" s="128">
        <f t="shared" si="1"/>
        <v>0</v>
      </c>
    </row>
    <row r="19" spans="1:5" s="118" customFormat="1" ht="13.2" x14ac:dyDescent="0.25"/>
    <row r="20" spans="1:5" s="118" customFormat="1" ht="48.6" x14ac:dyDescent="0.25">
      <c r="A20" s="122" t="s">
        <v>169</v>
      </c>
      <c r="B20" s="123" t="s">
        <v>158</v>
      </c>
      <c r="C20" s="122" t="s">
        <v>159</v>
      </c>
      <c r="D20" s="122" t="s">
        <v>86</v>
      </c>
      <c r="E20" s="122" t="s">
        <v>208</v>
      </c>
    </row>
    <row r="21" spans="1:5" s="118" customFormat="1" ht="50.4" customHeight="1" x14ac:dyDescent="0.25">
      <c r="A21" s="131" t="s">
        <v>207</v>
      </c>
      <c r="B21" s="132"/>
      <c r="C21" s="132"/>
      <c r="D21" s="132"/>
      <c r="E21" s="133"/>
    </row>
    <row r="22" spans="1:5" s="118" customFormat="1" x14ac:dyDescent="0.25">
      <c r="A22" s="125" t="s">
        <v>170</v>
      </c>
      <c r="B22" s="125" t="s">
        <v>201</v>
      </c>
      <c r="C22" s="126"/>
      <c r="D22" s="127">
        <v>0.2</v>
      </c>
      <c r="E22" s="134">
        <f>ROUND(C22*(1+D22),2)</f>
        <v>0</v>
      </c>
    </row>
    <row r="23" spans="1:5" x14ac:dyDescent="0.35">
      <c r="A23" s="125" t="s">
        <v>171</v>
      </c>
      <c r="B23" s="125" t="s">
        <v>201</v>
      </c>
      <c r="C23" s="126"/>
      <c r="D23" s="127">
        <v>0.2</v>
      </c>
      <c r="E23" s="134">
        <f t="shared" ref="E23:E27" si="2">ROUND(C23*(1+D23),2)</f>
        <v>0</v>
      </c>
    </row>
    <row r="24" spans="1:5" x14ac:dyDescent="0.35">
      <c r="A24" s="125" t="s">
        <v>199</v>
      </c>
      <c r="B24" s="125" t="s">
        <v>201</v>
      </c>
      <c r="C24" s="126"/>
      <c r="D24" s="127">
        <v>0.2</v>
      </c>
      <c r="E24" s="134">
        <f t="shared" si="2"/>
        <v>0</v>
      </c>
    </row>
    <row r="25" spans="1:5" x14ac:dyDescent="0.35">
      <c r="A25" s="125" t="s">
        <v>200</v>
      </c>
      <c r="B25" s="125" t="s">
        <v>201</v>
      </c>
      <c r="C25" s="126"/>
      <c r="D25" s="127">
        <v>0.2</v>
      </c>
      <c r="E25" s="134">
        <f t="shared" si="2"/>
        <v>0</v>
      </c>
    </row>
    <row r="26" spans="1:5" x14ac:dyDescent="0.35">
      <c r="A26" s="125" t="s">
        <v>172</v>
      </c>
      <c r="B26" s="125" t="s">
        <v>201</v>
      </c>
      <c r="C26" s="126"/>
      <c r="D26" s="127">
        <v>0.2</v>
      </c>
      <c r="E26" s="134">
        <f t="shared" si="2"/>
        <v>0</v>
      </c>
    </row>
    <row r="27" spans="1:5" x14ac:dyDescent="0.35">
      <c r="A27" s="125" t="s">
        <v>173</v>
      </c>
      <c r="B27" s="125" t="s">
        <v>201</v>
      </c>
      <c r="C27" s="126"/>
      <c r="D27" s="127">
        <v>0.2</v>
      </c>
      <c r="E27" s="134">
        <f t="shared" si="2"/>
        <v>0</v>
      </c>
    </row>
    <row r="29" spans="1:5" ht="48.6" x14ac:dyDescent="0.35">
      <c r="A29" s="122" t="s">
        <v>206</v>
      </c>
      <c r="B29" s="123" t="s">
        <v>158</v>
      </c>
      <c r="C29" s="122" t="s">
        <v>159</v>
      </c>
      <c r="D29" s="122" t="s">
        <v>86</v>
      </c>
      <c r="E29" s="122" t="s">
        <v>208</v>
      </c>
    </row>
    <row r="30" spans="1:5" ht="53.4" customHeight="1" x14ac:dyDescent="0.35">
      <c r="A30" s="131" t="s">
        <v>202</v>
      </c>
      <c r="B30" s="132"/>
      <c r="C30" s="132"/>
      <c r="D30" s="132"/>
      <c r="E30" s="133"/>
    </row>
    <row r="31" spans="1:5" x14ac:dyDescent="0.35">
      <c r="A31" s="125" t="s">
        <v>203</v>
      </c>
      <c r="B31" s="125" t="s">
        <v>201</v>
      </c>
      <c r="C31" s="126"/>
      <c r="D31" s="127">
        <v>0.2</v>
      </c>
      <c r="E31" s="134">
        <f>ROUND(C31*(1+D31),2)</f>
        <v>0</v>
      </c>
    </row>
    <row r="32" spans="1:5" x14ac:dyDescent="0.35">
      <c r="A32" s="125" t="s">
        <v>199</v>
      </c>
      <c r="B32" s="125" t="s">
        <v>201</v>
      </c>
      <c r="C32" s="126"/>
      <c r="D32" s="127">
        <v>0.2</v>
      </c>
      <c r="E32" s="134">
        <f t="shared" ref="E32:E34" si="3">ROUND(C32*(1+D32),2)</f>
        <v>0</v>
      </c>
    </row>
    <row r="33" spans="1:5" x14ac:dyDescent="0.35">
      <c r="A33" s="125" t="s">
        <v>200</v>
      </c>
      <c r="B33" s="125" t="s">
        <v>201</v>
      </c>
      <c r="C33" s="126"/>
      <c r="D33" s="127">
        <v>0.2</v>
      </c>
      <c r="E33" s="134">
        <f t="shared" si="3"/>
        <v>0</v>
      </c>
    </row>
    <row r="34" spans="1:5" x14ac:dyDescent="0.35">
      <c r="A34" s="125" t="s">
        <v>172</v>
      </c>
      <c r="B34" s="125" t="s">
        <v>201</v>
      </c>
      <c r="C34" s="126"/>
      <c r="D34" s="127">
        <v>0.2</v>
      </c>
      <c r="E34" s="134">
        <f t="shared" si="3"/>
        <v>0</v>
      </c>
    </row>
    <row r="35" spans="1:5" x14ac:dyDescent="0.35">
      <c r="A35" s="125" t="s">
        <v>204</v>
      </c>
      <c r="B35" s="125" t="s">
        <v>201</v>
      </c>
      <c r="C35" s="126"/>
      <c r="D35" s="127">
        <v>0.2</v>
      </c>
      <c r="E35" s="134">
        <f>ROUND(C35*(1+D35),2)</f>
        <v>0</v>
      </c>
    </row>
    <row r="36" spans="1:5" x14ac:dyDescent="0.35">
      <c r="A36" s="125" t="s">
        <v>205</v>
      </c>
      <c r="B36" s="125" t="s">
        <v>201</v>
      </c>
      <c r="C36" s="126"/>
      <c r="D36" s="127">
        <v>0.2</v>
      </c>
      <c r="E36" s="134">
        <f t="shared" ref="E36" si="4">ROUND(C36*(1+D36),2)</f>
        <v>0</v>
      </c>
    </row>
  </sheetData>
  <sheetProtection algorithmName="SHA-512" hashValue="4s2Ndkjz7EKPDrdNoc3tZWIA1Kuez9KSnQ7BjvBlVfxaahenWrw6D6kFfsR41lCwecUfaRKN4pA5O62QQh0+lA==" saltValue="YRhFHwQlqvaprpztwDUQRg==" spinCount="100000" sheet="1" objects="1" scenarios="1"/>
  <mergeCells count="5">
    <mergeCell ref="A30:E30"/>
    <mergeCell ref="A21:E21"/>
    <mergeCell ref="A1:E1"/>
    <mergeCell ref="A2:E2"/>
    <mergeCell ref="A3:E3"/>
  </mergeCells>
  <phoneticPr fontId="12" type="noConversion"/>
  <pageMargins left="0.47244094488188981" right="0.27559055118110237" top="0.23622047244094491" bottom="0.19685039370078741" header="0.15748031496062992" footer="0.15748031496062992"/>
  <pageSetup paperSize="8" scale="51"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4A5FA-9D2F-4AFC-9513-1F022FA50198}">
  <dimension ref="A1:K33"/>
  <sheetViews>
    <sheetView tabSelected="1" topLeftCell="A10" workbookViewId="0">
      <selection activeCell="J22" sqref="J22"/>
    </sheetView>
  </sheetViews>
  <sheetFormatPr baseColWidth="10" defaultRowHeight="13.2" x14ac:dyDescent="0.25"/>
  <cols>
    <col min="1" max="1" width="36.5546875" bestFit="1" customWidth="1"/>
    <col min="2" max="2" width="14.5546875" customWidth="1"/>
    <col min="3" max="3" width="14.5546875" bestFit="1" customWidth="1"/>
    <col min="5" max="5" width="20.6640625" bestFit="1" customWidth="1"/>
    <col min="6" max="6" width="27.88671875" customWidth="1"/>
    <col min="7" max="7" width="16.6640625" bestFit="1" customWidth="1"/>
  </cols>
  <sheetData>
    <row r="1" spans="1:11" ht="22.2" x14ac:dyDescent="0.25">
      <c r="A1" s="50" t="str">
        <f>'Page de garde'!A1</f>
        <v>Prestations de lutte contre les nuisibles</v>
      </c>
      <c r="B1" s="50"/>
      <c r="C1" s="50"/>
      <c r="D1" s="50"/>
      <c r="E1" s="50"/>
      <c r="F1" s="50"/>
      <c r="G1" s="42"/>
      <c r="H1" s="42"/>
      <c r="I1" s="42"/>
      <c r="J1" s="42"/>
      <c r="K1" s="42"/>
    </row>
    <row r="2" spans="1:11" ht="22.2" customHeight="1" x14ac:dyDescent="0.25">
      <c r="A2" s="51" t="str">
        <f>'Page de garde'!A2</f>
        <v>Lot 1 : Suivi préventif et traitement curatif des bâtiments de l’Université de Strasbourg</v>
      </c>
      <c r="B2" s="51"/>
      <c r="C2" s="51"/>
      <c r="D2" s="51"/>
      <c r="E2" s="51"/>
      <c r="F2" s="51"/>
      <c r="G2" s="41"/>
      <c r="H2" s="41"/>
      <c r="I2" s="41"/>
      <c r="J2" s="41"/>
      <c r="K2" s="41"/>
    </row>
    <row r="3" spans="1:11" ht="43.95" customHeight="1" x14ac:dyDescent="0.25">
      <c r="A3" s="59" t="s">
        <v>232</v>
      </c>
      <c r="B3" s="60"/>
      <c r="C3" s="60"/>
      <c r="D3" s="60"/>
      <c r="E3" s="60"/>
      <c r="F3" s="60"/>
      <c r="G3" s="41"/>
      <c r="H3" s="41"/>
      <c r="I3" s="41"/>
      <c r="J3" s="41"/>
      <c r="K3" s="41"/>
    </row>
    <row r="5" spans="1:11" ht="16.2" customHeight="1" x14ac:dyDescent="0.25">
      <c r="A5" s="56" t="s">
        <v>224</v>
      </c>
      <c r="B5" s="56"/>
      <c r="C5" s="56"/>
      <c r="D5" s="56"/>
      <c r="E5" s="56"/>
      <c r="F5" s="56"/>
    </row>
    <row r="6" spans="1:11" ht="32.4" x14ac:dyDescent="0.25">
      <c r="A6" s="49" t="s">
        <v>228</v>
      </c>
      <c r="B6" s="25" t="s">
        <v>158</v>
      </c>
      <c r="C6" s="49" t="s">
        <v>159</v>
      </c>
      <c r="D6" s="49" t="s">
        <v>86</v>
      </c>
      <c r="E6" s="49" t="s">
        <v>176</v>
      </c>
      <c r="F6" s="49" t="s">
        <v>190</v>
      </c>
    </row>
    <row r="7" spans="1:11" ht="16.2" x14ac:dyDescent="0.25">
      <c r="A7" s="23" t="s">
        <v>225</v>
      </c>
      <c r="B7" s="23" t="s">
        <v>229</v>
      </c>
      <c r="C7" s="126"/>
      <c r="D7" s="26">
        <v>0.2</v>
      </c>
      <c r="E7" s="28">
        <f t="shared" ref="E7:E9" si="0">ROUND(C7*(1+D7),2)</f>
        <v>0</v>
      </c>
      <c r="F7" s="110" t="s">
        <v>230</v>
      </c>
    </row>
    <row r="8" spans="1:11" ht="16.2" x14ac:dyDescent="0.25">
      <c r="A8" s="23" t="s">
        <v>226</v>
      </c>
      <c r="B8" s="23" t="s">
        <v>229</v>
      </c>
      <c r="C8" s="126"/>
      <c r="D8" s="26">
        <v>0.2</v>
      </c>
      <c r="E8" s="28">
        <f t="shared" si="0"/>
        <v>0</v>
      </c>
      <c r="F8" s="110" t="s">
        <v>230</v>
      </c>
    </row>
    <row r="9" spans="1:11" ht="16.2" x14ac:dyDescent="0.25">
      <c r="A9" s="23" t="s">
        <v>227</v>
      </c>
      <c r="B9" s="23" t="s">
        <v>229</v>
      </c>
      <c r="C9" s="126"/>
      <c r="D9" s="26">
        <v>0.2</v>
      </c>
      <c r="E9" s="28">
        <f t="shared" si="0"/>
        <v>0</v>
      </c>
      <c r="F9" s="110" t="s">
        <v>230</v>
      </c>
    </row>
    <row r="10" spans="1:11" x14ac:dyDescent="0.25">
      <c r="A10" s="27"/>
    </row>
    <row r="12" spans="1:11" ht="16.2" x14ac:dyDescent="0.25">
      <c r="A12" s="56" t="s">
        <v>174</v>
      </c>
      <c r="B12" s="56"/>
      <c r="C12" s="56"/>
      <c r="D12" s="56"/>
      <c r="E12" s="56"/>
      <c r="F12" s="56"/>
    </row>
    <row r="13" spans="1:11" ht="32.4" x14ac:dyDescent="0.25">
      <c r="A13" s="49" t="s">
        <v>175</v>
      </c>
      <c r="B13" s="25" t="s">
        <v>158</v>
      </c>
      <c r="C13" s="49" t="s">
        <v>159</v>
      </c>
      <c r="D13" s="49" t="s">
        <v>86</v>
      </c>
      <c r="E13" s="49" t="s">
        <v>176</v>
      </c>
      <c r="F13" s="49" t="s">
        <v>190</v>
      </c>
    </row>
    <row r="14" spans="1:11" ht="16.2" x14ac:dyDescent="0.25">
      <c r="A14" s="23" t="s">
        <v>177</v>
      </c>
      <c r="B14" s="23" t="s">
        <v>178</v>
      </c>
      <c r="C14" s="126"/>
      <c r="D14" s="26">
        <v>0.2</v>
      </c>
      <c r="E14" s="28">
        <f t="shared" ref="E14:E18" si="1">ROUND(C14*(1+D14),2)</f>
        <v>0</v>
      </c>
      <c r="F14" s="110" t="s">
        <v>231</v>
      </c>
    </row>
    <row r="15" spans="1:11" ht="16.2" x14ac:dyDescent="0.25">
      <c r="A15" s="23" t="s">
        <v>179</v>
      </c>
      <c r="B15" s="23" t="s">
        <v>178</v>
      </c>
      <c r="C15" s="126"/>
      <c r="D15" s="26">
        <v>0.2</v>
      </c>
      <c r="E15" s="28">
        <f t="shared" si="1"/>
        <v>0</v>
      </c>
      <c r="F15" s="110" t="s">
        <v>231</v>
      </c>
    </row>
    <row r="16" spans="1:11" ht="16.2" x14ac:dyDescent="0.25">
      <c r="A16" s="23" t="s">
        <v>180</v>
      </c>
      <c r="B16" s="23" t="s">
        <v>178</v>
      </c>
      <c r="C16" s="126"/>
      <c r="D16" s="26">
        <v>0.2</v>
      </c>
      <c r="E16" s="28">
        <f t="shared" si="1"/>
        <v>0</v>
      </c>
      <c r="F16" s="110" t="s">
        <v>231</v>
      </c>
    </row>
    <row r="17" spans="1:7" ht="16.2" x14ac:dyDescent="0.25">
      <c r="A17" s="23" t="s">
        <v>181</v>
      </c>
      <c r="B17" s="23" t="s">
        <v>178</v>
      </c>
      <c r="C17" s="126"/>
      <c r="D17" s="26">
        <v>0.2</v>
      </c>
      <c r="E17" s="28">
        <f t="shared" si="1"/>
        <v>0</v>
      </c>
      <c r="F17" s="110" t="s">
        <v>231</v>
      </c>
    </row>
    <row r="18" spans="1:7" ht="16.2" x14ac:dyDescent="0.25">
      <c r="A18" s="23" t="s">
        <v>182</v>
      </c>
      <c r="B18" s="23" t="s">
        <v>178</v>
      </c>
      <c r="C18" s="126"/>
      <c r="D18" s="26">
        <v>0.2</v>
      </c>
      <c r="E18" s="28">
        <f t="shared" si="1"/>
        <v>0</v>
      </c>
      <c r="F18" s="110" t="s">
        <v>231</v>
      </c>
    </row>
    <row r="20" spans="1:7" ht="32.4" x14ac:dyDescent="0.25">
      <c r="A20" s="57" t="s">
        <v>183</v>
      </c>
      <c r="B20" s="58"/>
      <c r="C20" s="25" t="s">
        <v>158</v>
      </c>
      <c r="D20" s="49" t="s">
        <v>159</v>
      </c>
      <c r="E20" s="49" t="s">
        <v>86</v>
      </c>
      <c r="F20" s="49" t="s">
        <v>176</v>
      </c>
      <c r="G20" s="49" t="s">
        <v>190</v>
      </c>
    </row>
    <row r="21" spans="1:7" ht="16.2" x14ac:dyDescent="0.25">
      <c r="A21" s="23" t="s">
        <v>184</v>
      </c>
      <c r="B21" s="29"/>
      <c r="C21" s="23" t="s">
        <v>185</v>
      </c>
      <c r="D21" s="126"/>
      <c r="E21" s="26">
        <v>0.2</v>
      </c>
      <c r="F21" s="28">
        <f t="shared" ref="F21:F25" si="2">ROUND(D21*(1+E21),2)</f>
        <v>0</v>
      </c>
      <c r="G21" s="110" t="s">
        <v>230</v>
      </c>
    </row>
    <row r="22" spans="1:7" ht="16.2" x14ac:dyDescent="0.25">
      <c r="A22" s="23" t="s">
        <v>186</v>
      </c>
      <c r="B22" s="29"/>
      <c r="C22" s="23" t="s">
        <v>185</v>
      </c>
      <c r="D22" s="126"/>
      <c r="E22" s="26">
        <v>0.2</v>
      </c>
      <c r="F22" s="28">
        <f t="shared" si="2"/>
        <v>0</v>
      </c>
      <c r="G22" s="110" t="s">
        <v>233</v>
      </c>
    </row>
    <row r="23" spans="1:7" ht="16.2" x14ac:dyDescent="0.25">
      <c r="A23" s="23" t="s">
        <v>235</v>
      </c>
      <c r="B23" s="137" t="s">
        <v>234</v>
      </c>
      <c r="C23" s="23" t="s">
        <v>185</v>
      </c>
      <c r="D23" s="126"/>
      <c r="E23" s="26">
        <v>0.2</v>
      </c>
      <c r="F23" s="28">
        <f t="shared" si="2"/>
        <v>0</v>
      </c>
      <c r="G23" s="137" t="s">
        <v>234</v>
      </c>
    </row>
    <row r="24" spans="1:7" ht="16.2" x14ac:dyDescent="0.25">
      <c r="A24" s="23" t="s">
        <v>235</v>
      </c>
      <c r="B24" s="137" t="s">
        <v>234</v>
      </c>
      <c r="C24" s="23" t="s">
        <v>185</v>
      </c>
      <c r="D24" s="126"/>
      <c r="E24" s="26">
        <v>0.2</v>
      </c>
      <c r="F24" s="28">
        <f t="shared" si="2"/>
        <v>0</v>
      </c>
      <c r="G24" s="137" t="s">
        <v>234</v>
      </c>
    </row>
    <row r="25" spans="1:7" ht="16.2" x14ac:dyDescent="0.25">
      <c r="A25" s="23" t="s">
        <v>235</v>
      </c>
      <c r="B25" s="137" t="s">
        <v>234</v>
      </c>
      <c r="C25" s="23" t="s">
        <v>185</v>
      </c>
      <c r="D25" s="126"/>
      <c r="E25" s="26">
        <v>0.2</v>
      </c>
      <c r="F25" s="28">
        <f t="shared" si="2"/>
        <v>0</v>
      </c>
      <c r="G25" s="137" t="s">
        <v>234</v>
      </c>
    </row>
    <row r="27" spans="1:7" ht="32.4" x14ac:dyDescent="0.25">
      <c r="A27" s="57" t="s">
        <v>187</v>
      </c>
      <c r="B27" s="58"/>
      <c r="C27" s="25" t="s">
        <v>158</v>
      </c>
      <c r="D27" s="49" t="s">
        <v>159</v>
      </c>
      <c r="E27" s="49" t="s">
        <v>86</v>
      </c>
      <c r="F27" s="49" t="s">
        <v>160</v>
      </c>
      <c r="G27" s="49" t="s">
        <v>190</v>
      </c>
    </row>
    <row r="28" spans="1:7" ht="16.2" x14ac:dyDescent="0.25">
      <c r="A28" s="23" t="s">
        <v>188</v>
      </c>
      <c r="B28" s="30"/>
      <c r="C28" s="23" t="s">
        <v>189</v>
      </c>
      <c r="D28" s="126"/>
      <c r="E28" s="26">
        <v>0.2</v>
      </c>
      <c r="F28" s="28">
        <f t="shared" ref="F28:F33" si="3">ROUND(D28*(1+E28),2)</f>
        <v>0</v>
      </c>
      <c r="G28" s="110" t="s">
        <v>233</v>
      </c>
    </row>
    <row r="29" spans="1:7" ht="16.2" x14ac:dyDescent="0.25">
      <c r="A29" s="23" t="s">
        <v>191</v>
      </c>
      <c r="B29" s="30"/>
      <c r="C29" s="23" t="s">
        <v>189</v>
      </c>
      <c r="D29" s="126"/>
      <c r="E29" s="26">
        <v>0.2</v>
      </c>
      <c r="F29" s="28">
        <f t="shared" si="3"/>
        <v>0</v>
      </c>
      <c r="G29" s="110" t="s">
        <v>233</v>
      </c>
    </row>
    <row r="30" spans="1:7" ht="16.2" x14ac:dyDescent="0.25">
      <c r="A30" s="23" t="s">
        <v>192</v>
      </c>
      <c r="B30" s="30"/>
      <c r="C30" s="23" t="s">
        <v>189</v>
      </c>
      <c r="D30" s="126"/>
      <c r="E30" s="26">
        <v>0.2</v>
      </c>
      <c r="F30" s="28">
        <f t="shared" si="3"/>
        <v>0</v>
      </c>
      <c r="G30" s="110" t="s">
        <v>233</v>
      </c>
    </row>
    <row r="31" spans="1:7" ht="16.2" x14ac:dyDescent="0.25">
      <c r="A31" s="23" t="s">
        <v>236</v>
      </c>
      <c r="B31" s="137" t="s">
        <v>234</v>
      </c>
      <c r="C31" s="23" t="s">
        <v>185</v>
      </c>
      <c r="D31" s="126"/>
      <c r="E31" s="26">
        <v>0.2</v>
      </c>
      <c r="F31" s="28">
        <f t="shared" si="3"/>
        <v>0</v>
      </c>
      <c r="G31" s="137" t="s">
        <v>234</v>
      </c>
    </row>
    <row r="32" spans="1:7" ht="16.2" x14ac:dyDescent="0.25">
      <c r="A32" s="23" t="s">
        <v>236</v>
      </c>
      <c r="B32" s="137" t="s">
        <v>234</v>
      </c>
      <c r="C32" s="23" t="s">
        <v>185</v>
      </c>
      <c r="D32" s="126"/>
      <c r="E32" s="26">
        <v>0.2</v>
      </c>
      <c r="F32" s="28">
        <f t="shared" si="3"/>
        <v>0</v>
      </c>
      <c r="G32" s="137" t="s">
        <v>234</v>
      </c>
    </row>
    <row r="33" spans="1:7" ht="16.2" x14ac:dyDescent="0.25">
      <c r="A33" s="23" t="s">
        <v>236</v>
      </c>
      <c r="B33" s="137" t="s">
        <v>234</v>
      </c>
      <c r="C33" s="23" t="s">
        <v>185</v>
      </c>
      <c r="D33" s="126"/>
      <c r="E33" s="26">
        <v>0.2</v>
      </c>
      <c r="F33" s="28">
        <f t="shared" si="3"/>
        <v>0</v>
      </c>
      <c r="G33" s="137" t="s">
        <v>234</v>
      </c>
    </row>
  </sheetData>
  <sheetProtection algorithmName="SHA-512" hashValue="V78g0FiCi3QDmhCClEPgMRz4BFg61btTzMuiVnUwPWjvQDpWTz24eWpzSt6haJ2sN9V9jl97vyHBnXkwnvtyBg==" saltValue="K062d8mCNHKwbEJjFPH2wQ==" spinCount="100000" sheet="1" objects="1" scenarios="1" formatCells="0" formatRows="0"/>
  <mergeCells count="7">
    <mergeCell ref="A1:F1"/>
    <mergeCell ref="A12:F12"/>
    <mergeCell ref="A20:B20"/>
    <mergeCell ref="A27:B27"/>
    <mergeCell ref="A5:F5"/>
    <mergeCell ref="A3:F3"/>
    <mergeCell ref="A2:F2"/>
  </mergeCells>
  <phoneticPr fontId="17" type="noConversion"/>
  <pageMargins left="0.7" right="0.7" top="0.75" bottom="0.75" header="0.3" footer="0.3"/>
  <pageSetup paperSize="0" orientation="portrait" r:id="rId1"/>
</worksheet>
</file>

<file path=docMetadata/LabelInfo.xml><?xml version="1.0" encoding="utf-8"?>
<clbl:labelList xmlns:clbl="http://schemas.microsoft.com/office/2020/mipLabelMetadata">
  <clbl:label id="{c1eb5112-7946-4c9d-bc57-40040cfe3a91}" enabled="0" method="" siteId="{c1eb5112-7946-4c9d-bc57-40040cfe3a9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Dératisation</vt:lpstr>
      <vt:lpstr>Désinsectisation</vt:lpstr>
      <vt:lpstr>Prix evolution</vt:lpstr>
      <vt:lpstr>Intervention curative</vt:lpstr>
      <vt:lpstr>DEIV et travaux</vt:lpstr>
      <vt:lpstr>'Intervention curative'!Zone_d_impression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DIEFFENBACHER Carole</dc:creator>
  <cp:lastModifiedBy>Dawei Chen</cp:lastModifiedBy>
  <cp:lastPrinted>2016-07-04T13:17:32Z</cp:lastPrinted>
  <dcterms:created xsi:type="dcterms:W3CDTF">2008-01-25T13:36:39Z</dcterms:created>
  <dcterms:modified xsi:type="dcterms:W3CDTF">2026-01-26T11:12:27Z</dcterms:modified>
</cp:coreProperties>
</file>